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7350" windowHeight="6840" activeTab="0"/>
  </bookViews>
  <sheets>
    <sheet name="Operational Data" sheetId="1" r:id="rId1"/>
    <sheet name="Financial 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<sst xmlns="http://schemas.openxmlformats.org/spreadsheetml/2006/main" count="135" uniqueCount="78">
  <si>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</si>
  <si>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</si>
  <si>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</si>
  <si>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</si>
  <si>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</si>
  <si>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</si>
  <si>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</si>
  <si>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</si>
  <si>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</si>
  <si>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</si>
  <si>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</si>
  <si>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</si>
  <si>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</si>
  <si>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</si>
  <si>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</si>
  <si>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</si>
  <si>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</si>
  <si>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</si>
  <si>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</si>
  <si>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</si>
  <si>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</si>
  <si>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</si>
  <si>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</si>
  <si>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</si>
  <si>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</si>
  <si>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</si>
  <si>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</si>
  <si>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</si>
  <si>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</si>
  <si>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</si>
  <si>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</si>
  <si>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</si>
  <si>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</si>
  <si>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</si>
  <si>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</si>
  <si>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</si>
  <si>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</si>
  <si>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</si>
  <si>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</si>
  <si>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</si>
  <si>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</si>
  <si>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</si>
  <si>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</si>
  <si>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</si>
  <si>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</si>
  <si>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</si>
  <si>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</si>
  <si>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</si>
  <si>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</si>
  <si>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</si>
  <si>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</si>
  <si>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</si>
  <si>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</si>
  <si>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</si>
  <si>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</si>
  <si>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</si>
  <si>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</si>
  <si>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</si>
  <si>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</si>
  <si>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</si>
  <si>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</si>
  <si>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</si>
  <si>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</si>
  <si>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</si>
  <si>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</si>
  <si>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</si>
  <si>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</si>
  <si>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</si>
  <si>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</si>
  <si>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</si>
  <si>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</si>
  <si>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</si>
  <si>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</si>
  <si>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</si>
  <si>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* Finland, ARPU includes also prepaid</t>
  </si>
  <si>
    <t>Q3/13</t>
  </si>
  <si>
    <t>** 2008-2009 excluding internal group items, restated 2010 onwards: subsidiary Elisa Eesti AS including group items. Q3/13 CAPEX includes 800 MHz frequency license fee of EUR 5.1m</t>
  </si>
  <si>
    <t>Investments in shares and license fees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</si>
</sst>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8" applyNumberFormat="1" applyFont="1" applyFill="1" applyBorder="1" applyAlignment="1">
      <alignment horizontal="right"/>
      <protection/>
    </xf>
    <xf numFmtId="0" fontId="2" fillId="0" borderId="0" xfId="47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7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6" applyNumberFormat="1" applyFont="1" applyBorder="1">
      <alignment/>
      <protection/>
    </xf>
    <xf numFmtId="3" fontId="2" fillId="0" borderId="0" xfId="46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3" fontId="45" fillId="0" borderId="0" xfId="15" applyNumberFormat="1" applyFont="1" applyBorder="1">
      <alignment/>
      <protection/>
    </xf>
    <xf numFmtId="0" fontId="45" fillId="0" borderId="0" xfId="47" applyFont="1" applyFill="1" applyBorder="1">
      <alignment/>
      <protection/>
    </xf>
    <xf numFmtId="0" fontId="46" fillId="0" borderId="0" xfId="15" applyFont="1" applyBorder="1">
      <alignment/>
      <protection/>
    </xf>
    <xf numFmtId="3" fontId="45" fillId="0" borderId="0" xfId="46" applyNumberFormat="1" applyFont="1" applyFill="1" applyBorder="1">
      <alignment/>
      <protection/>
    </xf>
    <xf numFmtId="0" fontId="45" fillId="0" borderId="0" xfId="15" applyFont="1" applyBorder="1">
      <alignment/>
      <protection/>
    </xf>
    <xf numFmtId="164" fontId="45" fillId="0" borderId="0" xfId="15" applyNumberFormat="1" applyFont="1" applyBorder="1">
      <alignment/>
      <protection/>
    </xf>
    <xf numFmtId="166" fontId="45" fillId="0" borderId="0" xfId="56" applyNumberFormat="1" applyFont="1" applyBorder="1" applyAlignment="1">
      <alignment/>
    </xf>
    <xf numFmtId="9" fontId="45" fillId="0" borderId="0" xfId="56" applyNumberFormat="1" applyFont="1" applyBorder="1" applyAlignment="1">
      <alignment/>
    </xf>
    <xf numFmtId="0" fontId="45" fillId="0" borderId="0" xfId="15" applyFont="1" applyBorder="1" applyAlignment="1">
      <alignment horizontal="center"/>
      <protection/>
    </xf>
    <xf numFmtId="0" fontId="45" fillId="0" borderId="0" xfId="15" applyFont="1" applyBorder="1" applyAlignment="1">
      <alignment horizontal="left"/>
      <protection/>
    </xf>
    <xf numFmtId="3" fontId="45" fillId="0" borderId="0" xfId="15" applyNumberFormat="1" applyFont="1" applyFill="1" applyBorder="1">
      <alignment/>
      <protection/>
    </xf>
    <xf numFmtId="3" fontId="45" fillId="0" borderId="0" xfId="46" applyNumberFormat="1" applyFont="1" applyBorder="1">
      <alignment/>
      <protection/>
    </xf>
    <xf numFmtId="9" fontId="3" fillId="0" borderId="0" xfId="56" applyFont="1" applyFill="1" applyBorder="1" applyAlignment="1">
      <alignment/>
    </xf>
    <xf numFmtId="9" fontId="2" fillId="0" borderId="0" xfId="56" applyFont="1" applyFill="1" applyBorder="1" applyAlignment="1">
      <alignment/>
    </xf>
    <xf numFmtId="9" fontId="2" fillId="0" borderId="0" xfId="56" applyFont="1" applyBorder="1" applyAlignment="1">
      <alignment/>
    </xf>
    <xf numFmtId="9" fontId="3" fillId="0" borderId="0" xfId="56" applyFont="1" applyBorder="1" applyAlignment="1">
      <alignment/>
    </xf>
    <xf numFmtId="4" fontId="45" fillId="0" borderId="0" xfId="15" applyNumberFormat="1" applyFont="1" applyBorder="1">
      <alignment/>
      <protection/>
    </xf>
    <xf numFmtId="9" fontId="45" fillId="0" borderId="0" xfId="56" applyFont="1" applyFill="1" applyBorder="1" applyAlignment="1">
      <alignment/>
    </xf>
    <xf numFmtId="165" fontId="45" fillId="0" borderId="0" xfId="46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7" applyNumberFormat="1" applyFont="1" applyBorder="1">
      <alignment/>
      <protection/>
    </xf>
    <xf numFmtId="0" fontId="2" fillId="0" borderId="0" xfId="56" applyNumberFormat="1" applyFont="1" applyBorder="1" applyAlignment="1">
      <alignment/>
    </xf>
    <xf numFmtId="9" fontId="2" fillId="0" borderId="0" xfId="56" applyNumberFormat="1" applyFont="1" applyBorder="1" applyAlignment="1">
      <alignment/>
    </xf>
    <xf numFmtId="9" fontId="45" fillId="0" borderId="0" xfId="56" applyNumberFormat="1" applyFont="1" applyBorder="1" applyAlignment="1">
      <alignment horizontal="right"/>
    </xf>
    <xf numFmtId="165" fontId="2" fillId="0" borderId="0" xfId="15" applyNumberFormat="1" applyFont="1" applyBorder="1">
      <alignment/>
      <protection/>
    </xf>
    <xf numFmtId="166" fontId="2" fillId="0" borderId="0" xfId="56" applyNumberFormat="1" applyFont="1" applyBorder="1" applyAlignment="1">
      <alignment/>
    </xf>
    <xf numFmtId="166" fontId="2" fillId="0" borderId="0" xfId="15" applyNumberFormat="1" applyFont="1" applyBorder="1">
      <alignment/>
      <protection/>
    </xf>
    <xf numFmtId="0" fontId="47" fillId="0" borderId="0" xfId="15" applyFont="1" applyFill="1" applyBorder="1" applyAlignment="1">
      <alignment horizontal="left"/>
      <protection/>
    </xf>
    <xf numFmtId="0" fontId="4" fillId="0" borderId="10" xfId="15" applyFont="1" applyFill="1" applyBorder="1" applyAlignment="1">
      <alignment horizontal="center"/>
      <protection/>
    </xf>
    <xf numFmtId="0" fontId="2" fillId="33" borderId="11" xfId="15" applyFont="1" applyFill="1" applyBorder="1">
      <alignment/>
      <protection/>
    </xf>
    <xf numFmtId="3" fontId="45" fillId="0" borderId="11" xfId="46" applyNumberFormat="1" applyFont="1" applyFill="1" applyBorder="1">
      <alignment/>
      <protection/>
    </xf>
    <xf numFmtId="3" fontId="45" fillId="0" borderId="11" xfId="15" applyNumberFormat="1" applyFont="1" applyBorder="1">
      <alignment/>
      <protection/>
    </xf>
    <xf numFmtId="3" fontId="2" fillId="0" borderId="11" xfId="46" applyNumberFormat="1" applyFont="1" applyBorder="1">
      <alignment/>
      <protection/>
    </xf>
    <xf numFmtId="164" fontId="45" fillId="0" borderId="11" xfId="15" applyNumberFormat="1" applyFont="1" applyBorder="1">
      <alignment/>
      <protection/>
    </xf>
    <xf numFmtId="164" fontId="2" fillId="0" borderId="11" xfId="15" applyNumberFormat="1" applyFont="1" applyBorder="1">
      <alignment/>
      <protection/>
    </xf>
    <xf numFmtId="166" fontId="45" fillId="0" borderId="11" xfId="56" applyNumberFormat="1" applyFont="1" applyBorder="1" applyAlignment="1">
      <alignment/>
    </xf>
    <xf numFmtId="9" fontId="45" fillId="0" borderId="11" xfId="56" applyNumberFormat="1" applyFont="1" applyBorder="1" applyAlignment="1">
      <alignment/>
    </xf>
    <xf numFmtId="3" fontId="45" fillId="0" borderId="11" xfId="15" applyNumberFormat="1" applyFont="1" applyFill="1" applyBorder="1">
      <alignment/>
      <protection/>
    </xf>
    <xf numFmtId="3" fontId="45" fillId="0" borderId="11" xfId="46" applyNumberFormat="1" applyFont="1" applyBorder="1">
      <alignment/>
      <protection/>
    </xf>
    <xf numFmtId="3" fontId="2" fillId="0" borderId="11" xfId="48" applyNumberFormat="1" applyFont="1" applyFill="1" applyBorder="1" applyAlignment="1">
      <alignment horizontal="right"/>
      <protection/>
    </xf>
    <xf numFmtId="3" fontId="2" fillId="0" borderId="11" xfId="15" applyNumberFormat="1" applyFont="1" applyBorder="1">
      <alignment/>
      <protection/>
    </xf>
    <xf numFmtId="3" fontId="2" fillId="0" borderId="12" xfId="15" applyNumberFormat="1" applyFont="1" applyBorder="1">
      <alignment/>
      <protection/>
    </xf>
    <xf numFmtId="0" fontId="45" fillId="0" borderId="11" xfId="15" applyFont="1" applyBorder="1">
      <alignment/>
      <protection/>
    </xf>
    <xf numFmtId="0" fontId="2" fillId="0" borderId="11" xfId="15" applyFont="1" applyBorder="1">
      <alignment/>
      <protection/>
    </xf>
    <xf numFmtId="3" fontId="2" fillId="0" borderId="11" xfId="46" applyNumberFormat="1" applyFont="1" applyFill="1" applyBorder="1">
      <alignment/>
      <protection/>
    </xf>
    <xf numFmtId="0" fontId="45" fillId="0" borderId="11" xfId="15" applyFont="1" applyFill="1" applyBorder="1">
      <alignment/>
      <protection/>
    </xf>
    <xf numFmtId="164" fontId="2" fillId="0" borderId="11" xfId="15" applyNumberFormat="1" applyFont="1" applyFill="1" applyBorder="1">
      <alignment/>
      <protection/>
    </xf>
    <xf numFmtId="166" fontId="45" fillId="0" borderId="11" xfId="56" applyNumberFormat="1" applyFont="1" applyFill="1" applyBorder="1" applyAlignment="1">
      <alignment/>
    </xf>
    <xf numFmtId="9" fontId="45" fillId="0" borderId="11" xfId="56" applyNumberFormat="1" applyFont="1" applyFill="1" applyBorder="1" applyAlignment="1">
      <alignment/>
    </xf>
    <xf numFmtId="0" fontId="8" fillId="0" borderId="0" xfId="15" applyFont="1" applyFill="1" applyBorder="1" applyAlignment="1">
      <alignment horizontal="left"/>
      <protection/>
    </xf>
    <xf numFmtId="9" fontId="2" fillId="0" borderId="11" xfId="56" applyFont="1" applyBorder="1" applyAlignment="1">
      <alignment/>
    </xf>
    <xf numFmtId="4" fontId="45" fillId="0" borderId="11" xfId="15" applyNumberFormat="1" applyFont="1" applyBorder="1">
      <alignment/>
      <protection/>
    </xf>
    <xf numFmtId="9" fontId="45" fillId="0" borderId="11" xfId="56" applyFont="1" applyFill="1" applyBorder="1" applyAlignment="1">
      <alignment/>
    </xf>
    <xf numFmtId="165" fontId="45" fillId="0" borderId="11" xfId="46" applyNumberFormat="1" applyFont="1" applyFill="1" applyBorder="1">
      <alignment/>
      <protection/>
    </xf>
    <xf numFmtId="9" fontId="2" fillId="0" borderId="11" xfId="56" applyNumberFormat="1" applyFont="1" applyBorder="1" applyAlignment="1">
      <alignment/>
    </xf>
    <xf numFmtId="3" fontId="45" fillId="0" borderId="12" xfId="15" applyNumberFormat="1" applyFont="1" applyBorder="1">
      <alignment/>
      <protection/>
    </xf>
    <xf numFmtId="3" fontId="9" fillId="0" borderId="11" xfId="15" applyNumberFormat="1" applyFont="1" applyFill="1" applyBorder="1">
      <alignment/>
      <protection/>
    </xf>
    <xf numFmtId="3" fontId="9" fillId="0" borderId="12" xfId="15" applyNumberFormat="1" applyFont="1" applyFill="1" applyBorder="1">
      <alignment/>
      <protection/>
    </xf>
    <xf numFmtId="3" fontId="45" fillId="0" borderId="12" xfId="15" applyNumberFormat="1" applyFont="1" applyFill="1" applyBorder="1">
      <alignment/>
      <protection/>
    </xf>
    <xf numFmtId="9" fontId="2" fillId="0" borderId="11" xfId="56" applyFont="1" applyFill="1" applyBorder="1" applyAlignment="1">
      <alignment/>
    </xf>
    <xf numFmtId="3" fontId="4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_P&amp;L detailed overview " xfId="46"/>
    <cellStyle name="Normal_Sheet1" xfId="47"/>
    <cellStyle name="Normal_x_MCS_Operationals_09_04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30" width="10.28125" style="1" customWidth="1" outlineLevel="1"/>
    <col min="31" max="57" width="10.28125" style="1" customWidth="1"/>
    <col min="58" max="16384" width="9.140625" style="1" customWidth="1"/>
  </cols>
  <sheetData>
    <row r="1" spans="1:30" ht="18">
      <c r="A1" s="49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1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50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0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50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50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50">
        <v>2012</v>
      </c>
      <c r="AB2" s="14" t="s">
        <v>70</v>
      </c>
      <c r="AC2" s="14" t="s">
        <v>71</v>
      </c>
      <c r="AD2" s="14" t="s">
        <v>75</v>
      </c>
    </row>
    <row r="3" spans="1:30" ht="13.5" customHeight="1">
      <c r="A3" s="8" t="s">
        <v>21</v>
      </c>
      <c r="B3" s="10"/>
      <c r="C3" s="11"/>
      <c r="D3" s="10"/>
      <c r="E3" s="10"/>
      <c r="F3" s="10"/>
      <c r="G3" s="51"/>
      <c r="H3" s="10"/>
      <c r="I3" s="10"/>
      <c r="J3" s="10"/>
      <c r="K3" s="10"/>
      <c r="L3" s="51"/>
      <c r="M3" s="10"/>
      <c r="N3" s="10"/>
      <c r="O3" s="10"/>
      <c r="P3" s="10"/>
      <c r="Q3" s="51"/>
      <c r="R3" s="10"/>
      <c r="S3" s="10"/>
      <c r="T3" s="10"/>
      <c r="U3" s="10"/>
      <c r="V3" s="51"/>
      <c r="W3" s="10"/>
      <c r="X3" s="10"/>
      <c r="Y3" s="10"/>
      <c r="Z3" s="10"/>
      <c r="AA3" s="51"/>
      <c r="AB3" s="10"/>
      <c r="AC3" s="10"/>
      <c r="AD3" s="10"/>
    </row>
    <row r="4" spans="1:30" ht="12" customHeight="1">
      <c r="A4" s="21" t="s">
        <v>53</v>
      </c>
      <c r="B4" s="2"/>
      <c r="C4" s="20">
        <v>223</v>
      </c>
      <c r="D4" s="20">
        <v>229</v>
      </c>
      <c r="E4" s="20">
        <v>237</v>
      </c>
      <c r="F4" s="20">
        <v>231</v>
      </c>
      <c r="G4" s="53">
        <v>919</v>
      </c>
      <c r="H4" s="20">
        <v>212.1</v>
      </c>
      <c r="I4" s="20">
        <v>218.8</v>
      </c>
      <c r="J4" s="20">
        <v>224.9</v>
      </c>
      <c r="K4" s="20">
        <v>228.4</v>
      </c>
      <c r="L4" s="53">
        <v>884.1999999999999</v>
      </c>
      <c r="M4" s="20">
        <v>223.3</v>
      </c>
      <c r="N4" s="20">
        <v>234.8</v>
      </c>
      <c r="O4" s="20">
        <v>235.4</v>
      </c>
      <c r="P4" s="20">
        <v>244</v>
      </c>
      <c r="Q4" s="53">
        <v>938</v>
      </c>
      <c r="R4" s="20">
        <v>237</v>
      </c>
      <c r="S4" s="20">
        <v>241</v>
      </c>
      <c r="T4" s="20">
        <v>244</v>
      </c>
      <c r="U4" s="20">
        <v>258</v>
      </c>
      <c r="V4" s="52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2">
        <f>W4+X4+Y4+Z4-1</f>
        <v>1018</v>
      </c>
      <c r="AB4" s="20">
        <v>226</v>
      </c>
      <c r="AC4" s="20">
        <v>236</v>
      </c>
      <c r="AD4" s="20">
        <v>241</v>
      </c>
    </row>
    <row r="5" spans="1:33" ht="12">
      <c r="A5" s="21" t="s">
        <v>9</v>
      </c>
      <c r="B5" s="22"/>
      <c r="C5" s="20">
        <f aca="true" t="shared" si="0" ref="C5:L5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3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3">
        <f t="shared" si="0"/>
        <v>3329000</v>
      </c>
      <c r="M5" s="20">
        <f aca="true" t="shared" si="1" ref="M5:R5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3">
        <f t="shared" si="1"/>
        <v>3796900</v>
      </c>
      <c r="R5" s="20">
        <f t="shared" si="1"/>
        <v>3898200</v>
      </c>
      <c r="S5" s="20">
        <f aca="true" t="shared" si="2" ref="S5:AD5">S6+S9</f>
        <v>3990700</v>
      </c>
      <c r="T5" s="20">
        <f t="shared" si="2"/>
        <v>4093700</v>
      </c>
      <c r="U5" s="20">
        <f t="shared" si="2"/>
        <v>4157800</v>
      </c>
      <c r="V5" s="53">
        <f t="shared" si="2"/>
        <v>4157800</v>
      </c>
      <c r="W5" s="20">
        <f t="shared" si="2"/>
        <v>4244400</v>
      </c>
      <c r="X5" s="20">
        <f t="shared" si="2"/>
        <v>4337400</v>
      </c>
      <c r="Y5" s="20">
        <f t="shared" si="2"/>
        <v>4426700</v>
      </c>
      <c r="Z5" s="20">
        <f t="shared" si="2"/>
        <v>4446200</v>
      </c>
      <c r="AA5" s="53">
        <f t="shared" si="2"/>
        <v>4446200</v>
      </c>
      <c r="AB5" s="20">
        <f t="shared" si="2"/>
        <v>4470100</v>
      </c>
      <c r="AC5" s="20">
        <f t="shared" si="2"/>
        <v>4489800</v>
      </c>
      <c r="AD5" s="20">
        <f t="shared" si="2"/>
        <v>4497300</v>
      </c>
      <c r="AE5" s="16"/>
      <c r="AF5" s="16"/>
      <c r="AG5" s="16"/>
    </row>
    <row r="6" spans="1:33" ht="1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2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2">
        <f>K6</f>
        <v>2601600</v>
      </c>
      <c r="M6" s="23">
        <f aca="true" t="shared" si="3" ref="M6:R6">M7+M8</f>
        <v>2678600</v>
      </c>
      <c r="N6" s="23">
        <f t="shared" si="3"/>
        <v>2760600</v>
      </c>
      <c r="O6" s="23">
        <f t="shared" si="3"/>
        <v>2845600</v>
      </c>
      <c r="P6" s="23">
        <f t="shared" si="3"/>
        <v>2951100</v>
      </c>
      <c r="Q6" s="52">
        <f t="shared" si="3"/>
        <v>2951100</v>
      </c>
      <c r="R6" s="23">
        <f t="shared" si="3"/>
        <v>3029400</v>
      </c>
      <c r="S6" s="23">
        <f aca="true" t="shared" si="4" ref="S6:AD6">S7+S8</f>
        <v>3088900</v>
      </c>
      <c r="T6" s="23">
        <f t="shared" si="4"/>
        <v>3156400</v>
      </c>
      <c r="U6" s="23">
        <f t="shared" si="4"/>
        <v>3181100</v>
      </c>
      <c r="V6" s="52">
        <f t="shared" si="4"/>
        <v>3181100</v>
      </c>
      <c r="W6" s="23">
        <f t="shared" si="4"/>
        <v>3225500</v>
      </c>
      <c r="X6" s="23">
        <f t="shared" si="4"/>
        <v>3259400</v>
      </c>
      <c r="Y6" s="23">
        <f t="shared" si="4"/>
        <v>3332400</v>
      </c>
      <c r="Z6" s="23">
        <f t="shared" si="4"/>
        <v>3327400</v>
      </c>
      <c r="AA6" s="52">
        <f t="shared" si="4"/>
        <v>3327400</v>
      </c>
      <c r="AB6" s="23">
        <f t="shared" si="4"/>
        <v>3328800</v>
      </c>
      <c r="AC6" s="23">
        <f t="shared" si="4"/>
        <v>3325100</v>
      </c>
      <c r="AD6" s="23">
        <f t="shared" si="4"/>
        <v>3321700</v>
      </c>
      <c r="AF6" s="16"/>
      <c r="AG6" s="16"/>
    </row>
    <row r="7" spans="1:33" s="5" customFormat="1" ht="1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6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4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4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4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4">
        <f>Z7</f>
        <v>2864100</v>
      </c>
      <c r="AB7" s="17">
        <v>2866700</v>
      </c>
      <c r="AC7" s="17">
        <v>2859800</v>
      </c>
      <c r="AD7" s="17">
        <v>2851300</v>
      </c>
      <c r="AE7" s="16"/>
      <c r="AF7" s="16"/>
      <c r="AG7" s="16"/>
    </row>
    <row r="8" spans="1:33" s="5" customFormat="1" ht="1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6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4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4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4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4">
        <f>Z8</f>
        <v>463300</v>
      </c>
      <c r="AB8" s="17">
        <v>462100</v>
      </c>
      <c r="AC8" s="17">
        <v>465300</v>
      </c>
      <c r="AD8" s="17">
        <v>470400</v>
      </c>
      <c r="AE8" s="16"/>
      <c r="AF8" s="16"/>
      <c r="AG8" s="16"/>
    </row>
    <row r="9" spans="1:33" ht="1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2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2">
        <f>K9</f>
        <v>727400</v>
      </c>
      <c r="M9" s="23">
        <f aca="true" t="shared" si="5" ref="M9:R9">M10+M11</f>
        <v>753500</v>
      </c>
      <c r="N9" s="23">
        <f t="shared" si="5"/>
        <v>789400</v>
      </c>
      <c r="O9" s="23">
        <f t="shared" si="5"/>
        <v>806900</v>
      </c>
      <c r="P9" s="23">
        <f t="shared" si="5"/>
        <v>845800</v>
      </c>
      <c r="Q9" s="52">
        <f t="shared" si="5"/>
        <v>845800</v>
      </c>
      <c r="R9" s="23">
        <f t="shared" si="5"/>
        <v>868800</v>
      </c>
      <c r="S9" s="23">
        <f aca="true" t="shared" si="6" ref="S9:AD9">S10+S11</f>
        <v>901800</v>
      </c>
      <c r="T9" s="23">
        <f t="shared" si="6"/>
        <v>937300</v>
      </c>
      <c r="U9" s="23">
        <f t="shared" si="6"/>
        <v>976700</v>
      </c>
      <c r="V9" s="52">
        <f t="shared" si="6"/>
        <v>976700</v>
      </c>
      <c r="W9" s="23">
        <f t="shared" si="6"/>
        <v>1018900</v>
      </c>
      <c r="X9" s="23">
        <f t="shared" si="6"/>
        <v>1078000</v>
      </c>
      <c r="Y9" s="23">
        <f t="shared" si="6"/>
        <v>1094300</v>
      </c>
      <c r="Z9" s="23">
        <f t="shared" si="6"/>
        <v>1118800</v>
      </c>
      <c r="AA9" s="52">
        <f t="shared" si="6"/>
        <v>1118800</v>
      </c>
      <c r="AB9" s="23">
        <f t="shared" si="6"/>
        <v>1141300</v>
      </c>
      <c r="AC9" s="23">
        <f t="shared" si="6"/>
        <v>1164700</v>
      </c>
      <c r="AD9" s="23">
        <f t="shared" si="6"/>
        <v>1175600</v>
      </c>
      <c r="AF9" s="16"/>
      <c r="AG9" s="16"/>
    </row>
    <row r="10" spans="1:33" ht="1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6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4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4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4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4">
        <f>Z10</f>
        <v>1016400</v>
      </c>
      <c r="AB10" s="17">
        <v>1037300</v>
      </c>
      <c r="AC10" s="17">
        <v>1058500</v>
      </c>
      <c r="AD10" s="17">
        <v>1067800</v>
      </c>
      <c r="AE10" s="16"/>
      <c r="AF10" s="16"/>
      <c r="AG10" s="16"/>
    </row>
    <row r="11" spans="1:33" ht="1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6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4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4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4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4">
        <f>Z11</f>
        <v>102400</v>
      </c>
      <c r="AB11" s="17">
        <v>104000</v>
      </c>
      <c r="AC11" s="17">
        <v>106200</v>
      </c>
      <c r="AD11" s="17">
        <v>107800</v>
      </c>
      <c r="AE11" s="16"/>
      <c r="AF11" s="16"/>
      <c r="AG11" s="16"/>
    </row>
    <row r="12" spans="1:33" ht="12">
      <c r="A12" s="21" t="s">
        <v>46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7">
        <v>26.4</v>
      </c>
      <c r="H12" s="24">
        <v>24.1</v>
      </c>
      <c r="I12" s="25">
        <v>24</v>
      </c>
      <c r="J12" s="24">
        <v>23.2</v>
      </c>
      <c r="K12" s="24">
        <v>22.9</v>
      </c>
      <c r="L12" s="64">
        <v>23.6</v>
      </c>
      <c r="M12" s="25">
        <v>22</v>
      </c>
      <c r="N12" s="25">
        <v>22.4</v>
      </c>
      <c r="O12" s="25">
        <v>21.2</v>
      </c>
      <c r="P12" s="25">
        <v>20.7</v>
      </c>
      <c r="Q12" s="55">
        <v>21.6</v>
      </c>
      <c r="R12" s="25">
        <v>19.5</v>
      </c>
      <c r="S12" s="25">
        <v>19.3</v>
      </c>
      <c r="T12" s="25">
        <v>19</v>
      </c>
      <c r="U12" s="25">
        <v>18.7</v>
      </c>
      <c r="V12" s="55">
        <v>19.1</v>
      </c>
      <c r="W12" s="25">
        <v>18.1</v>
      </c>
      <c r="X12" s="25">
        <v>18</v>
      </c>
      <c r="Y12" s="25">
        <v>17.3</v>
      </c>
      <c r="Z12" s="25">
        <v>16.7</v>
      </c>
      <c r="AA12" s="55">
        <v>17.5</v>
      </c>
      <c r="AB12" s="25">
        <v>15.4</v>
      </c>
      <c r="AC12" s="25">
        <v>16.2</v>
      </c>
      <c r="AD12" s="25">
        <v>16.1</v>
      </c>
      <c r="AE12" s="46"/>
      <c r="AF12" s="46"/>
      <c r="AG12" s="16"/>
    </row>
    <row r="13" spans="1:33" ht="1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8">
        <v>21.8</v>
      </c>
      <c r="H13" s="19">
        <v>19.75530446497712</v>
      </c>
      <c r="I13" s="19">
        <v>20.197248941214692</v>
      </c>
      <c r="J13" s="19">
        <v>20.275649829698065</v>
      </c>
      <c r="K13" s="19">
        <v>19.69707631756357</v>
      </c>
      <c r="L13" s="56">
        <v>20</v>
      </c>
      <c r="M13" s="19">
        <v>19.4</v>
      </c>
      <c r="N13" s="19">
        <v>18.9</v>
      </c>
      <c r="O13" s="19">
        <v>18.9</v>
      </c>
      <c r="P13" s="19">
        <v>18</v>
      </c>
      <c r="Q13" s="56">
        <v>18.8</v>
      </c>
      <c r="R13" s="19">
        <v>16.8</v>
      </c>
      <c r="S13" s="19">
        <v>16.9</v>
      </c>
      <c r="T13" s="19">
        <v>16.9</v>
      </c>
      <c r="U13" s="19">
        <v>16.8</v>
      </c>
      <c r="V13" s="56">
        <v>16.8</v>
      </c>
      <c r="W13" s="19">
        <v>16.1</v>
      </c>
      <c r="X13" s="19">
        <v>16.2</v>
      </c>
      <c r="Y13" s="19">
        <v>16</v>
      </c>
      <c r="Z13" s="19">
        <v>14.9</v>
      </c>
      <c r="AA13" s="56">
        <v>15.8</v>
      </c>
      <c r="AB13" s="19">
        <v>13.7</v>
      </c>
      <c r="AC13" s="19">
        <v>14.8</v>
      </c>
      <c r="AD13" s="19">
        <v>15</v>
      </c>
      <c r="AG13" s="16"/>
    </row>
    <row r="14" spans="1:33" ht="12">
      <c r="A14" s="4"/>
      <c r="B14" s="1" t="s">
        <v>56</v>
      </c>
      <c r="C14" s="19">
        <v>38.904672035558114</v>
      </c>
      <c r="D14" s="19">
        <v>44.71759754816467</v>
      </c>
      <c r="E14" s="19">
        <v>38.72413826272125</v>
      </c>
      <c r="F14" s="19">
        <v>39.96655952340499</v>
      </c>
      <c r="G14" s="68">
        <v>40.6</v>
      </c>
      <c r="H14" s="19">
        <v>37.35595656374725</v>
      </c>
      <c r="I14" s="19">
        <v>36.21657386535133</v>
      </c>
      <c r="J14" s="19">
        <v>32.05875570425345</v>
      </c>
      <c r="K14" s="19">
        <v>33.65807745844583</v>
      </c>
      <c r="L14" s="65">
        <v>34.8</v>
      </c>
      <c r="M14" s="19">
        <v>30.4</v>
      </c>
      <c r="N14" s="19">
        <v>34.1</v>
      </c>
      <c r="O14" s="19">
        <v>30</v>
      </c>
      <c r="P14" s="19">
        <v>30.1</v>
      </c>
      <c r="Q14" s="56">
        <v>32.1</v>
      </c>
      <c r="R14" s="19">
        <v>29.6</v>
      </c>
      <c r="S14" s="19">
        <v>28.5</v>
      </c>
      <c r="T14" s="19">
        <v>26.7</v>
      </c>
      <c r="U14" s="19">
        <v>26.3</v>
      </c>
      <c r="V14" s="56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6">
        <v>24.1</v>
      </c>
      <c r="AB14" s="19">
        <v>21.6</v>
      </c>
      <c r="AC14" s="19">
        <v>21.2</v>
      </c>
      <c r="AD14" s="19">
        <v>19.8</v>
      </c>
      <c r="AG14" s="16"/>
    </row>
    <row r="15" spans="1:33" ht="12">
      <c r="A15" s="21" t="s">
        <v>43</v>
      </c>
      <c r="B15" s="22"/>
      <c r="C15" s="26">
        <v>0.156</v>
      </c>
      <c r="D15" s="26">
        <v>0.133</v>
      </c>
      <c r="E15" s="26">
        <v>0.141</v>
      </c>
      <c r="F15" s="26">
        <v>0.12</v>
      </c>
      <c r="G15" s="69">
        <v>0.133</v>
      </c>
      <c r="H15" s="26">
        <v>0.14</v>
      </c>
      <c r="I15" s="26">
        <v>0.147</v>
      </c>
      <c r="J15" s="26">
        <v>0.145</v>
      </c>
      <c r="K15" s="26">
        <v>0.147</v>
      </c>
      <c r="L15" s="57">
        <v>0.145</v>
      </c>
      <c r="M15" s="26">
        <v>0.154</v>
      </c>
      <c r="N15" s="26">
        <v>0.159</v>
      </c>
      <c r="O15" s="26">
        <v>0.181</v>
      </c>
      <c r="P15" s="26">
        <v>0.15</v>
      </c>
      <c r="Q15" s="57">
        <v>0.161</v>
      </c>
      <c r="R15" s="26">
        <v>0.143</v>
      </c>
      <c r="S15" s="26">
        <v>0.119</v>
      </c>
      <c r="T15" s="26">
        <v>0.127</v>
      </c>
      <c r="U15" s="26">
        <v>0.134</v>
      </c>
      <c r="V15" s="57">
        <v>0.131</v>
      </c>
      <c r="W15" s="26">
        <v>0.153</v>
      </c>
      <c r="X15" s="26">
        <v>0.141</v>
      </c>
      <c r="Y15" s="26">
        <v>0.172</v>
      </c>
      <c r="Z15" s="26">
        <v>0.193</v>
      </c>
      <c r="AA15" s="57">
        <v>0.165</v>
      </c>
      <c r="AB15" s="26">
        <v>0.2</v>
      </c>
      <c r="AC15" s="26">
        <v>0.177</v>
      </c>
      <c r="AD15" s="26">
        <v>0.18</v>
      </c>
      <c r="AE15" s="48"/>
      <c r="AF15" s="48"/>
      <c r="AG15" s="16"/>
    </row>
    <row r="16" spans="1:33" ht="12">
      <c r="A16" s="21" t="s">
        <v>54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70">
        <v>0.22</v>
      </c>
      <c r="H16" s="27">
        <v>0.26</v>
      </c>
      <c r="I16" s="27">
        <v>0.26</v>
      </c>
      <c r="J16" s="27">
        <v>0.26</v>
      </c>
      <c r="K16" s="27">
        <v>0.27</v>
      </c>
      <c r="L16" s="58">
        <v>0.26</v>
      </c>
      <c r="M16" s="27">
        <v>0.27</v>
      </c>
      <c r="N16" s="27">
        <v>0.27</v>
      </c>
      <c r="O16" s="27">
        <v>0.29</v>
      </c>
      <c r="P16" s="27">
        <v>0.29</v>
      </c>
      <c r="Q16" s="58">
        <v>0.28</v>
      </c>
      <c r="R16" s="45">
        <v>0.31</v>
      </c>
      <c r="S16" s="27">
        <v>0.29</v>
      </c>
      <c r="T16" s="27">
        <v>0.3</v>
      </c>
      <c r="U16" s="27">
        <v>0.31</v>
      </c>
      <c r="V16" s="58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8">
        <v>0.36</v>
      </c>
      <c r="AB16" s="45">
        <v>0.41</v>
      </c>
      <c r="AC16" s="45">
        <v>0.43</v>
      </c>
      <c r="AD16" s="45">
        <v>0.45</v>
      </c>
      <c r="AG16" s="16"/>
    </row>
    <row r="17" spans="1:33" ht="12">
      <c r="A17" s="21" t="s">
        <v>44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2">
        <v>6031</v>
      </c>
      <c r="H17" s="23">
        <v>1525</v>
      </c>
      <c r="I17" s="23">
        <v>1589</v>
      </c>
      <c r="J17" s="23">
        <v>1586</v>
      </c>
      <c r="K17" s="23">
        <v>1645</v>
      </c>
      <c r="L17" s="52">
        <v>6345</v>
      </c>
      <c r="M17" s="23">
        <v>1652</v>
      </c>
      <c r="N17" s="23">
        <v>1719</v>
      </c>
      <c r="O17" s="23">
        <v>1707</v>
      </c>
      <c r="P17" s="23">
        <v>1749</v>
      </c>
      <c r="Q17" s="52">
        <v>6828</v>
      </c>
      <c r="R17" s="23">
        <v>1739</v>
      </c>
      <c r="S17" s="23">
        <v>1768</v>
      </c>
      <c r="T17" s="23">
        <v>1754</v>
      </c>
      <c r="U17" s="23">
        <v>1790</v>
      </c>
      <c r="V17" s="52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2">
        <f>W17+X17+Y17+Z17</f>
        <v>7102.592946250001</v>
      </c>
      <c r="AB17" s="23">
        <v>1707</v>
      </c>
      <c r="AC17" s="23">
        <v>1741</v>
      </c>
      <c r="AD17" s="23">
        <v>1695</v>
      </c>
      <c r="AE17" s="16"/>
      <c r="AF17" s="16"/>
      <c r="AG17" s="16"/>
    </row>
    <row r="18" spans="1:34" s="3" customFormat="1" ht="12">
      <c r="A18" s="21" t="s">
        <v>45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2">
        <v>1615</v>
      </c>
      <c r="H18" s="23">
        <v>403</v>
      </c>
      <c r="I18" s="23">
        <v>454</v>
      </c>
      <c r="J18" s="23">
        <v>423</v>
      </c>
      <c r="K18" s="23">
        <v>447</v>
      </c>
      <c r="L18" s="52">
        <v>1727</v>
      </c>
      <c r="M18" s="23">
        <v>426</v>
      </c>
      <c r="N18" s="23">
        <v>455</v>
      </c>
      <c r="O18" s="23">
        <v>482</v>
      </c>
      <c r="P18" s="23">
        <v>494</v>
      </c>
      <c r="Q18" s="52">
        <v>1857</v>
      </c>
      <c r="R18" s="23">
        <v>478</v>
      </c>
      <c r="S18" s="23">
        <v>498</v>
      </c>
      <c r="T18" s="23">
        <v>512</v>
      </c>
      <c r="U18" s="23">
        <v>534</v>
      </c>
      <c r="V18" s="52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2">
        <f>W18+X18+Y18+Z18</f>
        <v>2229.918497</v>
      </c>
      <c r="AB18" s="23">
        <v>496</v>
      </c>
      <c r="AC18" s="23">
        <v>570</v>
      </c>
      <c r="AD18" s="23">
        <v>599</v>
      </c>
      <c r="AE18" s="16"/>
      <c r="AF18" s="16"/>
      <c r="AG18" s="16"/>
      <c r="AH18" s="82"/>
    </row>
    <row r="19" spans="1:33" ht="13.5" customHeight="1">
      <c r="A19" s="8" t="s">
        <v>22</v>
      </c>
      <c r="B19" s="9"/>
      <c r="C19" s="10"/>
      <c r="D19" s="10"/>
      <c r="E19" s="10"/>
      <c r="F19" s="10"/>
      <c r="G19" s="51"/>
      <c r="H19" s="10"/>
      <c r="I19" s="10"/>
      <c r="J19" s="10"/>
      <c r="K19" s="10"/>
      <c r="L19" s="51"/>
      <c r="M19" s="10"/>
      <c r="N19" s="10"/>
      <c r="O19" s="10"/>
      <c r="P19" s="10"/>
      <c r="Q19" s="51"/>
      <c r="R19" s="10"/>
      <c r="S19" s="10"/>
      <c r="T19" s="10"/>
      <c r="U19" s="10"/>
      <c r="V19" s="51"/>
      <c r="W19" s="10"/>
      <c r="X19" s="10"/>
      <c r="Y19" s="10"/>
      <c r="Z19" s="10"/>
      <c r="AA19" s="51"/>
      <c r="AB19" s="10"/>
      <c r="AC19" s="10"/>
      <c r="AD19" s="10"/>
      <c r="AG19" s="16"/>
    </row>
    <row r="20" spans="1:33" ht="12" customHeight="1">
      <c r="A20" s="21" t="s">
        <v>63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59">
        <v>615</v>
      </c>
      <c r="H20" s="30">
        <v>149.6</v>
      </c>
      <c r="I20" s="30">
        <v>147.3</v>
      </c>
      <c r="J20" s="30">
        <v>146.2</v>
      </c>
      <c r="K20" s="30">
        <v>147.8</v>
      </c>
      <c r="L20" s="59">
        <v>590.9</v>
      </c>
      <c r="M20" s="30">
        <v>140.5</v>
      </c>
      <c r="N20" s="30">
        <v>141.39999999999998</v>
      </c>
      <c r="O20" s="30">
        <v>139.2</v>
      </c>
      <c r="P20" s="30">
        <v>150</v>
      </c>
      <c r="Q20" s="59">
        <v>571</v>
      </c>
      <c r="R20" s="30">
        <v>148</v>
      </c>
      <c r="S20" s="30">
        <v>148</v>
      </c>
      <c r="T20" s="30">
        <v>146</v>
      </c>
      <c r="U20" s="30">
        <v>154</v>
      </c>
      <c r="V20" s="52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2">
        <f>W20+X20+Y20+Z20</f>
        <v>582</v>
      </c>
      <c r="AB20" s="30">
        <v>146</v>
      </c>
      <c r="AC20" s="30">
        <v>163</v>
      </c>
      <c r="AD20" s="30">
        <v>164</v>
      </c>
      <c r="AG20" s="16"/>
    </row>
    <row r="21" spans="1:33" ht="12">
      <c r="A21" s="21" t="s">
        <v>9</v>
      </c>
      <c r="B21" s="29"/>
      <c r="C21" s="30">
        <f aca="true" t="shared" si="7" ref="C21:L21">C22+C26</f>
        <v>1292100</v>
      </c>
      <c r="D21" s="30">
        <f t="shared" si="7"/>
        <v>1277400</v>
      </c>
      <c r="E21" s="30">
        <f t="shared" si="7"/>
        <v>1275400</v>
      </c>
      <c r="F21" s="30">
        <f t="shared" si="7"/>
        <v>1247800</v>
      </c>
      <c r="G21" s="59">
        <f t="shared" si="7"/>
        <v>1247800</v>
      </c>
      <c r="H21" s="30">
        <f t="shared" si="7"/>
        <v>1227600</v>
      </c>
      <c r="I21" s="30">
        <f t="shared" si="7"/>
        <v>1203600</v>
      </c>
      <c r="J21" s="30">
        <f t="shared" si="7"/>
        <v>1178000</v>
      </c>
      <c r="K21" s="30">
        <f t="shared" si="7"/>
        <v>1166300</v>
      </c>
      <c r="L21" s="59">
        <f t="shared" si="7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59">
        <f aca="true" t="shared" si="8" ref="Q21:Q28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59">
        <f aca="true" t="shared" si="9" ref="V21:V28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59">
        <f aca="true" t="shared" si="10" ref="AA21:AA28">Z21</f>
        <v>998300</v>
      </c>
      <c r="AB21" s="30">
        <f>AB22+AB26</f>
        <v>994200</v>
      </c>
      <c r="AC21" s="30">
        <f>AC22+AC26</f>
        <v>1125100</v>
      </c>
      <c r="AD21" s="30">
        <f>AD22+AD26</f>
        <v>1118000</v>
      </c>
      <c r="AF21" s="16"/>
      <c r="AG21" s="16"/>
    </row>
    <row r="22" spans="1:33" ht="12">
      <c r="A22" s="21" t="s">
        <v>16</v>
      </c>
      <c r="B22" s="29"/>
      <c r="C22" s="31">
        <f>C23+C24+C25</f>
        <v>968900</v>
      </c>
      <c r="D22" s="31">
        <f aca="true" t="shared" si="11" ref="D22:L22">D23+D24+D25</f>
        <v>954900</v>
      </c>
      <c r="E22" s="31">
        <f t="shared" si="11"/>
        <v>950900</v>
      </c>
      <c r="F22" s="31">
        <f t="shared" si="11"/>
        <v>928900</v>
      </c>
      <c r="G22" s="60">
        <f t="shared" si="11"/>
        <v>928900</v>
      </c>
      <c r="H22" s="31">
        <f t="shared" si="11"/>
        <v>912300</v>
      </c>
      <c r="I22" s="31">
        <f t="shared" si="11"/>
        <v>893500</v>
      </c>
      <c r="J22" s="31">
        <f t="shared" si="11"/>
        <v>877600</v>
      </c>
      <c r="K22" s="31">
        <f t="shared" si="11"/>
        <v>866000</v>
      </c>
      <c r="L22" s="60">
        <f t="shared" si="11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60">
        <f t="shared" si="8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60">
        <f t="shared" si="9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60">
        <f t="shared" si="10"/>
        <v>816300</v>
      </c>
      <c r="AB22" s="31">
        <f>AB23+AB24+AB25</f>
        <v>816700</v>
      </c>
      <c r="AC22" s="31">
        <f>AC23+AC24+AC25</f>
        <v>931900</v>
      </c>
      <c r="AD22" s="31">
        <f>AD23+AD24+AD25</f>
        <v>928500</v>
      </c>
      <c r="AF22" s="16"/>
      <c r="AG22" s="16"/>
    </row>
    <row r="23" spans="2:33" ht="1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1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1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1">
        <f t="shared" si="8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1">
        <f t="shared" si="9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1">
        <f t="shared" si="10"/>
        <v>141900</v>
      </c>
      <c r="AB23" s="6">
        <v>131700</v>
      </c>
      <c r="AC23" s="6">
        <v>156300</v>
      </c>
      <c r="AD23" s="6">
        <v>150800</v>
      </c>
      <c r="AE23" s="16"/>
      <c r="AF23" s="16"/>
      <c r="AG23" s="16"/>
    </row>
    <row r="24" spans="2:33" ht="1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1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1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1">
        <f t="shared" si="8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1">
        <f t="shared" si="9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1">
        <f t="shared" si="10"/>
        <v>415100</v>
      </c>
      <c r="AB24" s="6">
        <v>419800</v>
      </c>
      <c r="AC24" s="6">
        <v>469100</v>
      </c>
      <c r="AD24" s="6">
        <v>469100</v>
      </c>
      <c r="AE24" s="16"/>
      <c r="AF24" s="16"/>
      <c r="AG24" s="16"/>
    </row>
    <row r="25" spans="2:33" ht="1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1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1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1">
        <f t="shared" si="8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1">
        <f t="shared" si="9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1">
        <f t="shared" si="10"/>
        <v>259300</v>
      </c>
      <c r="AB25" s="6">
        <v>265200</v>
      </c>
      <c r="AC25" s="6">
        <v>306500</v>
      </c>
      <c r="AD25" s="6">
        <v>308600</v>
      </c>
      <c r="AE25" s="16"/>
      <c r="AF25" s="16"/>
      <c r="AG25" s="16"/>
    </row>
    <row r="26" spans="1:33" ht="12">
      <c r="A26" s="21" t="s">
        <v>17</v>
      </c>
      <c r="B26" s="29"/>
      <c r="C26" s="31">
        <f>C27+C28</f>
        <v>323200</v>
      </c>
      <c r="D26" s="31">
        <f aca="true" t="shared" si="12" ref="D26:L26">D27+D28</f>
        <v>322500</v>
      </c>
      <c r="E26" s="31">
        <f t="shared" si="12"/>
        <v>324500</v>
      </c>
      <c r="F26" s="31">
        <f t="shared" si="12"/>
        <v>318900</v>
      </c>
      <c r="G26" s="60">
        <f t="shared" si="12"/>
        <v>318900</v>
      </c>
      <c r="H26" s="31">
        <f t="shared" si="12"/>
        <v>315300</v>
      </c>
      <c r="I26" s="31">
        <f t="shared" si="12"/>
        <v>310100</v>
      </c>
      <c r="J26" s="31">
        <f t="shared" si="12"/>
        <v>300400</v>
      </c>
      <c r="K26" s="31">
        <f t="shared" si="12"/>
        <v>300300</v>
      </c>
      <c r="L26" s="60">
        <f t="shared" si="12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60">
        <f t="shared" si="8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60">
        <f t="shared" si="9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60">
        <f t="shared" si="10"/>
        <v>182000</v>
      </c>
      <c r="AB26" s="31">
        <f>AB27+AB28</f>
        <v>177500</v>
      </c>
      <c r="AC26" s="31">
        <f>AC27+AC28</f>
        <v>193200</v>
      </c>
      <c r="AD26" s="31">
        <f>AD27+AD28</f>
        <v>189500</v>
      </c>
      <c r="AF26" s="16"/>
      <c r="AG26" s="16"/>
    </row>
    <row r="27" spans="2:33" ht="1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1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1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1">
        <f t="shared" si="8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1">
        <f t="shared" si="9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1">
        <f t="shared" si="10"/>
        <v>92000</v>
      </c>
      <c r="AB27" s="6">
        <v>88600</v>
      </c>
      <c r="AC27" s="6">
        <v>95300</v>
      </c>
      <c r="AD27" s="6">
        <v>92900</v>
      </c>
      <c r="AE27" s="16"/>
      <c r="AF27" s="16"/>
      <c r="AG27" s="16"/>
    </row>
    <row r="28" spans="2:33" ht="1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1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1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1">
        <f t="shared" si="8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1">
        <f t="shared" si="9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1">
        <f t="shared" si="10"/>
        <v>90000</v>
      </c>
      <c r="AB28" s="6">
        <v>88900</v>
      </c>
      <c r="AC28" s="6">
        <v>97900</v>
      </c>
      <c r="AD28" s="6">
        <v>96600</v>
      </c>
      <c r="AE28" s="16"/>
      <c r="AF28" s="16"/>
      <c r="AG28" s="16"/>
    </row>
    <row r="29" spans="1:33" ht="13.5" customHeight="1">
      <c r="A29" s="8" t="s">
        <v>20</v>
      </c>
      <c r="B29" s="10"/>
      <c r="C29" s="10"/>
      <c r="D29" s="10"/>
      <c r="E29" s="10"/>
      <c r="F29" s="10"/>
      <c r="G29" s="51"/>
      <c r="H29" s="10"/>
      <c r="I29" s="10"/>
      <c r="J29" s="10"/>
      <c r="K29" s="10"/>
      <c r="L29" s="51"/>
      <c r="M29" s="10"/>
      <c r="N29" s="10"/>
      <c r="O29" s="10"/>
      <c r="P29" s="10"/>
      <c r="Q29" s="51"/>
      <c r="R29" s="10"/>
      <c r="S29" s="10"/>
      <c r="T29" s="10"/>
      <c r="U29" s="10"/>
      <c r="V29" s="51"/>
      <c r="W29" s="10"/>
      <c r="X29" s="10"/>
      <c r="Y29" s="10"/>
      <c r="Z29" s="10"/>
      <c r="AA29" s="51"/>
      <c r="AB29" s="10"/>
      <c r="AC29" s="10"/>
      <c r="AD29" s="10"/>
      <c r="AG29" s="16"/>
    </row>
    <row r="30" spans="1:33" ht="12">
      <c r="A30" s="21" t="s">
        <v>19</v>
      </c>
      <c r="C30" s="30">
        <f aca="true" t="shared" si="13" ref="C30:L30">C5</f>
        <v>2695000</v>
      </c>
      <c r="D30" s="30">
        <f t="shared" si="13"/>
        <v>2772600</v>
      </c>
      <c r="E30" s="30">
        <f t="shared" si="13"/>
        <v>2830100</v>
      </c>
      <c r="F30" s="30">
        <f t="shared" si="13"/>
        <v>2879700</v>
      </c>
      <c r="G30" s="59">
        <f t="shared" si="13"/>
        <v>2879700</v>
      </c>
      <c r="H30" s="30">
        <f t="shared" si="13"/>
        <v>3025700</v>
      </c>
      <c r="I30" s="30">
        <f t="shared" si="13"/>
        <v>3152500</v>
      </c>
      <c r="J30" s="30">
        <f t="shared" si="13"/>
        <v>3217700</v>
      </c>
      <c r="K30" s="30">
        <f t="shared" si="13"/>
        <v>3329000</v>
      </c>
      <c r="L30" s="59">
        <f t="shared" si="1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59">
        <f aca="true" t="shared" si="14" ref="Q30:Q36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59">
        <f aca="true" t="shared" si="15" ref="V30:V3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59">
        <f aca="true" t="shared" si="16" ref="AA30:AA36">Z30</f>
        <v>4446200</v>
      </c>
      <c r="AB30" s="30">
        <f>AB5</f>
        <v>4470100</v>
      </c>
      <c r="AC30" s="30">
        <f>AC5</f>
        <v>4489800</v>
      </c>
      <c r="AD30" s="30">
        <f>AD5</f>
        <v>4497300</v>
      </c>
      <c r="AF30" s="16"/>
      <c r="AG30" s="16"/>
    </row>
    <row r="31" spans="1:33" ht="12">
      <c r="A31" s="21"/>
      <c r="B31" s="15" t="s">
        <v>10</v>
      </c>
      <c r="C31" s="6">
        <f>C7+C10</f>
        <v>2367600</v>
      </c>
      <c r="D31" s="6">
        <f aca="true" t="shared" si="17" ref="D31:L31">D7+D10</f>
        <v>2437900</v>
      </c>
      <c r="E31" s="6">
        <f t="shared" si="17"/>
        <v>2487700</v>
      </c>
      <c r="F31" s="6">
        <f t="shared" si="17"/>
        <v>2541900</v>
      </c>
      <c r="G31" s="61">
        <f t="shared" si="17"/>
        <v>2541900</v>
      </c>
      <c r="H31" s="6">
        <f t="shared" si="17"/>
        <v>2688000</v>
      </c>
      <c r="I31" s="6">
        <f t="shared" si="17"/>
        <v>2806600</v>
      </c>
      <c r="J31" s="6">
        <f t="shared" si="17"/>
        <v>2863400</v>
      </c>
      <c r="K31" s="6">
        <f t="shared" si="17"/>
        <v>2970900</v>
      </c>
      <c r="L31" s="61">
        <f t="shared" si="17"/>
        <v>2970900</v>
      </c>
      <c r="M31" s="6">
        <f aca="true" t="shared" si="18" ref="M31:O32">M7+M10</f>
        <v>3068600</v>
      </c>
      <c r="N31" s="6">
        <f t="shared" si="18"/>
        <v>3172200</v>
      </c>
      <c r="O31" s="6">
        <f t="shared" si="18"/>
        <v>3250700</v>
      </c>
      <c r="P31" s="6">
        <f>P7+P10</f>
        <v>3358700</v>
      </c>
      <c r="Q31" s="61">
        <f t="shared" si="14"/>
        <v>3358700</v>
      </c>
      <c r="R31" s="6">
        <f aca="true" t="shared" si="19" ref="R31:U32">R7+R10</f>
        <v>3450100</v>
      </c>
      <c r="S31" s="6">
        <f t="shared" si="19"/>
        <v>3528000</v>
      </c>
      <c r="T31" s="6">
        <f t="shared" si="19"/>
        <v>3617000</v>
      </c>
      <c r="U31" s="6">
        <f t="shared" si="19"/>
        <v>3658500</v>
      </c>
      <c r="V31" s="61">
        <f t="shared" si="15"/>
        <v>3658500</v>
      </c>
      <c r="W31" s="6">
        <f aca="true" t="shared" si="20" ref="W31:Z32">W7+W10</f>
        <v>3723900</v>
      </c>
      <c r="X31" s="6">
        <f t="shared" si="20"/>
        <v>3802200</v>
      </c>
      <c r="Y31" s="6">
        <f t="shared" si="20"/>
        <v>3874500</v>
      </c>
      <c r="Z31" s="6">
        <f t="shared" si="20"/>
        <v>3880500</v>
      </c>
      <c r="AA31" s="61">
        <f t="shared" si="16"/>
        <v>3880500</v>
      </c>
      <c r="AB31" s="6">
        <f aca="true" t="shared" si="21" ref="AB31:AD32">AB7+AB10</f>
        <v>3904000</v>
      </c>
      <c r="AC31" s="6">
        <f t="shared" si="21"/>
        <v>3918300</v>
      </c>
      <c r="AD31" s="6">
        <f t="shared" si="21"/>
        <v>3919100</v>
      </c>
      <c r="AE31" s="16"/>
      <c r="AF31" s="16"/>
      <c r="AG31" s="16"/>
    </row>
    <row r="32" spans="1:33" ht="12">
      <c r="A32" s="21"/>
      <c r="B32" s="15" t="s">
        <v>11</v>
      </c>
      <c r="C32" s="6">
        <f>C8+C11</f>
        <v>327400</v>
      </c>
      <c r="D32" s="6">
        <f aca="true" t="shared" si="22" ref="D32:L32">D8+D11</f>
        <v>334700</v>
      </c>
      <c r="E32" s="6">
        <f t="shared" si="22"/>
        <v>342400</v>
      </c>
      <c r="F32" s="6">
        <f t="shared" si="22"/>
        <v>337800</v>
      </c>
      <c r="G32" s="61">
        <f t="shared" si="22"/>
        <v>337800</v>
      </c>
      <c r="H32" s="6">
        <f t="shared" si="22"/>
        <v>337700</v>
      </c>
      <c r="I32" s="6">
        <f t="shared" si="22"/>
        <v>345900</v>
      </c>
      <c r="J32" s="6">
        <f t="shared" si="22"/>
        <v>354300</v>
      </c>
      <c r="K32" s="6">
        <f t="shared" si="22"/>
        <v>358100</v>
      </c>
      <c r="L32" s="61">
        <f t="shared" si="22"/>
        <v>358100</v>
      </c>
      <c r="M32" s="6">
        <f t="shared" si="18"/>
        <v>363500</v>
      </c>
      <c r="N32" s="6">
        <f t="shared" si="18"/>
        <v>377800</v>
      </c>
      <c r="O32" s="6">
        <f t="shared" si="18"/>
        <v>401800</v>
      </c>
      <c r="P32" s="6">
        <f>P8+P11</f>
        <v>438200</v>
      </c>
      <c r="Q32" s="61">
        <f t="shared" si="14"/>
        <v>438200</v>
      </c>
      <c r="R32" s="6">
        <f t="shared" si="19"/>
        <v>448100</v>
      </c>
      <c r="S32" s="6">
        <f t="shared" si="19"/>
        <v>462700</v>
      </c>
      <c r="T32" s="6">
        <f t="shared" si="19"/>
        <v>476700</v>
      </c>
      <c r="U32" s="6">
        <f>U8+U11</f>
        <v>499300</v>
      </c>
      <c r="V32" s="61">
        <f t="shared" si="15"/>
        <v>499300</v>
      </c>
      <c r="W32" s="6">
        <f t="shared" si="20"/>
        <v>520500</v>
      </c>
      <c r="X32" s="6">
        <f t="shared" si="20"/>
        <v>535200</v>
      </c>
      <c r="Y32" s="6">
        <f t="shared" si="20"/>
        <v>552200</v>
      </c>
      <c r="Z32" s="6">
        <f t="shared" si="20"/>
        <v>565700</v>
      </c>
      <c r="AA32" s="61">
        <f t="shared" si="16"/>
        <v>565700</v>
      </c>
      <c r="AB32" s="6">
        <f t="shared" si="21"/>
        <v>566100</v>
      </c>
      <c r="AC32" s="6">
        <f t="shared" si="21"/>
        <v>571500</v>
      </c>
      <c r="AD32" s="6">
        <f t="shared" si="21"/>
        <v>578200</v>
      </c>
      <c r="AE32" s="16"/>
      <c r="AF32" s="16"/>
      <c r="AG32" s="16"/>
    </row>
    <row r="33" spans="1:33" ht="12">
      <c r="A33" s="21" t="s">
        <v>72</v>
      </c>
      <c r="C33" s="30">
        <f aca="true" t="shared" si="23" ref="C33:L33">C21</f>
        <v>1292100</v>
      </c>
      <c r="D33" s="30">
        <f t="shared" si="23"/>
        <v>1277400</v>
      </c>
      <c r="E33" s="30">
        <f t="shared" si="23"/>
        <v>1275400</v>
      </c>
      <c r="F33" s="30">
        <f t="shared" si="23"/>
        <v>1247800</v>
      </c>
      <c r="G33" s="59">
        <f t="shared" si="23"/>
        <v>1247800</v>
      </c>
      <c r="H33" s="30">
        <f t="shared" si="23"/>
        <v>1227600</v>
      </c>
      <c r="I33" s="30">
        <f t="shared" si="23"/>
        <v>1203600</v>
      </c>
      <c r="J33" s="30">
        <f t="shared" si="23"/>
        <v>1178000</v>
      </c>
      <c r="K33" s="30">
        <f t="shared" si="23"/>
        <v>1166300</v>
      </c>
      <c r="L33" s="59">
        <f t="shared" si="23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59">
        <f t="shared" si="1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59">
        <f t="shared" si="1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59">
        <f t="shared" si="16"/>
        <v>998300</v>
      </c>
      <c r="AB33" s="30">
        <f>AB21</f>
        <v>994200</v>
      </c>
      <c r="AC33" s="30">
        <f>AC21</f>
        <v>1125100</v>
      </c>
      <c r="AD33" s="30">
        <f>AD21</f>
        <v>1118000</v>
      </c>
      <c r="AF33" s="16"/>
      <c r="AG33" s="16"/>
    </row>
    <row r="34" spans="2:33" ht="12">
      <c r="B34" s="7" t="s">
        <v>12</v>
      </c>
      <c r="C34" s="16">
        <f aca="true" t="shared" si="24" ref="C34:K34">C23+C27</f>
        <v>526800</v>
      </c>
      <c r="D34" s="16">
        <f t="shared" si="24"/>
        <v>513400</v>
      </c>
      <c r="E34" s="16">
        <f t="shared" si="24"/>
        <v>513100</v>
      </c>
      <c r="F34" s="16">
        <f t="shared" si="24"/>
        <v>502100</v>
      </c>
      <c r="G34" s="62">
        <f t="shared" si="24"/>
        <v>502100</v>
      </c>
      <c r="H34" s="16">
        <f t="shared" si="24"/>
        <v>487000</v>
      </c>
      <c r="I34" s="16">
        <f t="shared" si="24"/>
        <v>475400</v>
      </c>
      <c r="J34" s="16">
        <f t="shared" si="24"/>
        <v>454400</v>
      </c>
      <c r="K34" s="16">
        <f t="shared" si="24"/>
        <v>449900</v>
      </c>
      <c r="L34" s="62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2">
        <f t="shared" si="14"/>
        <v>395900</v>
      </c>
      <c r="R34" s="16">
        <f aca="true" t="shared" si="25" ref="R34:T35">R23+R27</f>
        <v>383900</v>
      </c>
      <c r="S34" s="16">
        <f t="shared" si="25"/>
        <v>372800</v>
      </c>
      <c r="T34" s="16">
        <f t="shared" si="25"/>
        <v>356600</v>
      </c>
      <c r="U34" s="16">
        <f>U23+U27</f>
        <v>297800</v>
      </c>
      <c r="V34" s="62">
        <f t="shared" si="15"/>
        <v>297800</v>
      </c>
      <c r="W34" s="16">
        <f aca="true" t="shared" si="26" ref="W34:Z35">W23+W27</f>
        <v>285200</v>
      </c>
      <c r="X34" s="16">
        <f t="shared" si="26"/>
        <v>276700</v>
      </c>
      <c r="Y34" s="16">
        <f t="shared" si="26"/>
        <v>268500</v>
      </c>
      <c r="Z34" s="16">
        <f t="shared" si="26"/>
        <v>233900</v>
      </c>
      <c r="AA34" s="62">
        <f t="shared" si="16"/>
        <v>233900</v>
      </c>
      <c r="AB34" s="16">
        <f aca="true" t="shared" si="27" ref="AB34:AD35">AB23+AB27</f>
        <v>220300</v>
      </c>
      <c r="AC34" s="16">
        <f t="shared" si="27"/>
        <v>251600</v>
      </c>
      <c r="AD34" s="16">
        <f t="shared" si="27"/>
        <v>243700</v>
      </c>
      <c r="AE34" s="16"/>
      <c r="AF34" s="16"/>
      <c r="AG34" s="16"/>
    </row>
    <row r="35" spans="2:33" ht="12">
      <c r="B35" s="7" t="s">
        <v>13</v>
      </c>
      <c r="C35" s="16">
        <f aca="true" t="shared" si="28" ref="C35:L35">C24+C28</f>
        <v>526000</v>
      </c>
      <c r="D35" s="16">
        <f t="shared" si="28"/>
        <v>523000</v>
      </c>
      <c r="E35" s="16">
        <f t="shared" si="28"/>
        <v>519800</v>
      </c>
      <c r="F35" s="16">
        <f t="shared" si="28"/>
        <v>501500</v>
      </c>
      <c r="G35" s="62">
        <f t="shared" si="28"/>
        <v>501500</v>
      </c>
      <c r="H35" s="16">
        <f t="shared" si="28"/>
        <v>495300</v>
      </c>
      <c r="I35" s="16">
        <f t="shared" si="28"/>
        <v>481700</v>
      </c>
      <c r="J35" s="16">
        <f t="shared" si="28"/>
        <v>475700</v>
      </c>
      <c r="K35" s="16">
        <f t="shared" si="28"/>
        <v>467100</v>
      </c>
      <c r="L35" s="62">
        <f t="shared" si="28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2">
        <f t="shared" si="14"/>
        <v>467200</v>
      </c>
      <c r="R35" s="16">
        <f t="shared" si="25"/>
        <v>477600</v>
      </c>
      <c r="S35" s="16">
        <f t="shared" si="25"/>
        <v>474500</v>
      </c>
      <c r="T35" s="16">
        <f t="shared" si="25"/>
        <v>482400</v>
      </c>
      <c r="U35" s="16">
        <f>U24+U28</f>
        <v>486400</v>
      </c>
      <c r="V35" s="62">
        <f t="shared" si="15"/>
        <v>486400</v>
      </c>
      <c r="W35" s="16">
        <f t="shared" si="26"/>
        <v>488500</v>
      </c>
      <c r="X35" s="16">
        <f t="shared" si="26"/>
        <v>491400</v>
      </c>
      <c r="Y35" s="16">
        <f t="shared" si="26"/>
        <v>498000</v>
      </c>
      <c r="Z35" s="16">
        <f t="shared" si="26"/>
        <v>505100</v>
      </c>
      <c r="AA35" s="62">
        <f t="shared" si="16"/>
        <v>505100</v>
      </c>
      <c r="AB35" s="16">
        <f t="shared" si="27"/>
        <v>508700</v>
      </c>
      <c r="AC35" s="16">
        <f t="shared" si="27"/>
        <v>567000</v>
      </c>
      <c r="AD35" s="16">
        <f t="shared" si="27"/>
        <v>565700</v>
      </c>
      <c r="AE35" s="16"/>
      <c r="AF35" s="16"/>
      <c r="AG35" s="16"/>
    </row>
    <row r="36" spans="2:33" ht="12">
      <c r="B36" s="7" t="s">
        <v>14</v>
      </c>
      <c r="C36" s="16">
        <f aca="true" t="shared" si="29" ref="C36:L36">C25</f>
        <v>239300</v>
      </c>
      <c r="D36" s="16">
        <f t="shared" si="29"/>
        <v>241000</v>
      </c>
      <c r="E36" s="16">
        <f t="shared" si="29"/>
        <v>242500</v>
      </c>
      <c r="F36" s="16">
        <f t="shared" si="29"/>
        <v>244200</v>
      </c>
      <c r="G36" s="63">
        <f t="shared" si="29"/>
        <v>244200</v>
      </c>
      <c r="H36" s="16">
        <f t="shared" si="29"/>
        <v>245300</v>
      </c>
      <c r="I36" s="16">
        <f t="shared" si="29"/>
        <v>246500</v>
      </c>
      <c r="J36" s="16">
        <f t="shared" si="29"/>
        <v>247900</v>
      </c>
      <c r="K36" s="16">
        <f t="shared" si="29"/>
        <v>249300</v>
      </c>
      <c r="L36" s="63">
        <f t="shared" si="29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3">
        <f t="shared" si="1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3">
        <f t="shared" si="1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3">
        <f t="shared" si="16"/>
        <v>259300</v>
      </c>
      <c r="AB36" s="16">
        <f>AB25</f>
        <v>265200</v>
      </c>
      <c r="AC36" s="16">
        <f>AC25</f>
        <v>306500</v>
      </c>
      <c r="AD36" s="16">
        <f>AD25</f>
        <v>308600</v>
      </c>
      <c r="AE36" s="16"/>
      <c r="AF36" s="16"/>
      <c r="AG36" s="16"/>
    </row>
    <row r="37" spans="1:33" ht="1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G37" s="16"/>
    </row>
    <row r="38" spans="1:30" ht="12">
      <c r="A38" s="3" t="s">
        <v>74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  <c r="AD38" s="16"/>
    </row>
    <row r="39" spans="1:30" ht="12">
      <c r="A39" s="1" t="s">
        <v>73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68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2:30" ht="1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2:30" ht="1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2:9" ht="12">
      <c r="B43" s="7"/>
      <c r="C43" s="16"/>
      <c r="D43" s="16"/>
      <c r="E43" s="16"/>
      <c r="F43" s="16"/>
      <c r="G43" s="16"/>
      <c r="H43" s="16"/>
      <c r="I43" s="16"/>
    </row>
    <row r="44" spans="2:27" ht="12">
      <c r="B44" s="7"/>
      <c r="C44" s="16"/>
      <c r="D44" s="16"/>
      <c r="E44" s="16"/>
      <c r="F44" s="16"/>
      <c r="G44" s="16"/>
      <c r="H44" s="16"/>
      <c r="I44" s="16"/>
      <c r="AA44" s="16"/>
    </row>
    <row r="45" spans="1:12" ht="1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">
      <c r="B46" s="7"/>
      <c r="C46" s="16"/>
      <c r="D46" s="16"/>
      <c r="E46" s="16"/>
      <c r="F46" s="16"/>
      <c r="G46" s="16"/>
      <c r="H46" s="16"/>
      <c r="I46" s="16"/>
      <c r="L46" s="16"/>
    </row>
    <row r="47" spans="2:12" ht="12">
      <c r="B47" s="7"/>
      <c r="C47" s="16"/>
      <c r="D47" s="16"/>
      <c r="E47" s="16"/>
      <c r="F47" s="16"/>
      <c r="G47" s="16"/>
      <c r="H47" s="16"/>
      <c r="I47" s="16"/>
      <c r="L47" s="16"/>
    </row>
    <row r="48" spans="2:12" ht="12">
      <c r="B48" s="7"/>
      <c r="C48" s="16"/>
      <c r="D48" s="16"/>
      <c r="E48" s="16"/>
      <c r="F48" s="16"/>
      <c r="G48" s="16"/>
      <c r="H48" s="16"/>
      <c r="I48" s="16"/>
      <c r="L4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D2" sqref="AD2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30" width="10.28125" style="1" customWidth="1" outlineLevel="1"/>
    <col min="31" max="57" width="10.28125" style="1" customWidth="1"/>
    <col min="58" max="16384" width="9.140625" style="1" customWidth="1"/>
  </cols>
  <sheetData>
    <row r="1" spans="1:30" ht="18">
      <c r="A1" s="49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1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50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0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50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50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50">
        <v>2012</v>
      </c>
      <c r="AB2" s="14" t="s">
        <v>70</v>
      </c>
      <c r="AC2" s="14" t="s">
        <v>71</v>
      </c>
      <c r="AD2" s="14" t="s">
        <v>75</v>
      </c>
    </row>
    <row r="3" spans="1:30" ht="13.5" customHeight="1">
      <c r="A3" s="8" t="s">
        <v>24</v>
      </c>
      <c r="B3" s="10"/>
      <c r="C3" s="11"/>
      <c r="D3" s="10"/>
      <c r="E3" s="10"/>
      <c r="F3" s="10"/>
      <c r="G3" s="51"/>
      <c r="H3" s="10"/>
      <c r="I3" s="10"/>
      <c r="J3" s="10"/>
      <c r="K3" s="10"/>
      <c r="L3" s="51"/>
      <c r="M3" s="10"/>
      <c r="N3" s="10"/>
      <c r="O3" s="10"/>
      <c r="P3" s="10"/>
      <c r="Q3" s="51"/>
      <c r="R3" s="10"/>
      <c r="S3" s="10"/>
      <c r="T3" s="10"/>
      <c r="U3" s="10"/>
      <c r="V3" s="51"/>
      <c r="W3" s="10"/>
      <c r="X3" s="10"/>
      <c r="Y3" s="10"/>
      <c r="Z3" s="10"/>
      <c r="AA3" s="51"/>
      <c r="AB3" s="10"/>
      <c r="AC3" s="10"/>
      <c r="AD3" s="10"/>
    </row>
    <row r="4" spans="1:31" ht="12" customHeight="1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3">
        <v>1485</v>
      </c>
      <c r="H4" s="20">
        <v>351</v>
      </c>
      <c r="I4" s="20">
        <v>355</v>
      </c>
      <c r="J4" s="20">
        <v>360</v>
      </c>
      <c r="K4" s="20">
        <v>365</v>
      </c>
      <c r="L4" s="53">
        <v>1430</v>
      </c>
      <c r="M4" s="20">
        <v>353</v>
      </c>
      <c r="N4" s="20">
        <v>364.3</v>
      </c>
      <c r="O4" s="20">
        <v>363.3</v>
      </c>
      <c r="P4" s="20">
        <v>382.6</v>
      </c>
      <c r="Q4" s="53">
        <v>1463</v>
      </c>
      <c r="R4" s="20">
        <v>373.8</v>
      </c>
      <c r="S4" s="20">
        <v>377.8</v>
      </c>
      <c r="T4" s="20">
        <v>377.7</v>
      </c>
      <c r="U4" s="20">
        <v>400.7</v>
      </c>
      <c r="V4" s="53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3">
        <f>W4+X4+Y4+Z4</f>
        <v>1553.3999999999999</v>
      </c>
      <c r="AB4" s="20">
        <v>361.3</v>
      </c>
      <c r="AC4" s="20">
        <v>390.1</v>
      </c>
      <c r="AD4" s="20">
        <v>394.8</v>
      </c>
      <c r="AE4" s="47"/>
    </row>
    <row r="5" spans="1:30" ht="12" customHeight="1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2">
        <v>472</v>
      </c>
      <c r="H5" s="23">
        <v>115</v>
      </c>
      <c r="I5" s="23">
        <v>116</v>
      </c>
      <c r="J5" s="23">
        <v>131</v>
      </c>
      <c r="K5" s="23">
        <v>121</v>
      </c>
      <c r="L5" s="52">
        <v>484</v>
      </c>
      <c r="M5" s="23">
        <v>115.7</v>
      </c>
      <c r="N5" s="23">
        <v>118.5</v>
      </c>
      <c r="O5" s="23">
        <v>127.3</v>
      </c>
      <c r="P5" s="23">
        <v>123.2</v>
      </c>
      <c r="Q5" s="52">
        <v>485</v>
      </c>
      <c r="R5" s="23">
        <v>117.6</v>
      </c>
      <c r="S5" s="23">
        <v>121.2</v>
      </c>
      <c r="T5" s="23">
        <v>134.9</v>
      </c>
      <c r="U5" s="23">
        <v>132.6</v>
      </c>
      <c r="V5" s="53">
        <f>R5+S5+T5+U5-1</f>
        <v>505.30000000000007</v>
      </c>
      <c r="W5" s="23">
        <v>121.1</v>
      </c>
      <c r="X5" s="23">
        <v>121.8</v>
      </c>
      <c r="Y5" s="23">
        <v>134.2</v>
      </c>
      <c r="Z5" s="23">
        <v>123.9</v>
      </c>
      <c r="AA5" s="53">
        <f>W5+X5+Y5+Z5</f>
        <v>501</v>
      </c>
      <c r="AB5" s="23">
        <v>108.8</v>
      </c>
      <c r="AC5" s="23">
        <v>121.8</v>
      </c>
      <c r="AD5" s="23">
        <v>138.4</v>
      </c>
    </row>
    <row r="6" spans="1:30" s="35" customFormat="1" ht="12" customHeight="1">
      <c r="A6" s="32"/>
      <c r="B6" s="33" t="s">
        <v>27</v>
      </c>
      <c r="C6" s="34">
        <v>0.29</v>
      </c>
      <c r="D6" s="34">
        <v>0.28</v>
      </c>
      <c r="E6" s="34">
        <v>0.35</v>
      </c>
      <c r="F6" s="34">
        <v>0.35</v>
      </c>
      <c r="G6" s="81">
        <v>0.32</v>
      </c>
      <c r="H6" s="34">
        <v>0.33</v>
      </c>
      <c r="I6" s="34">
        <v>0.33</v>
      </c>
      <c r="J6" s="33">
        <v>0.36</v>
      </c>
      <c r="K6" s="33">
        <v>0.33</v>
      </c>
      <c r="L6" s="72">
        <v>0.34</v>
      </c>
      <c r="M6" s="34">
        <f aca="true" t="shared" si="0" ref="M6:X6">M5/M4</f>
        <v>0.3277620396600567</v>
      </c>
      <c r="N6" s="34">
        <f t="shared" si="0"/>
        <v>0.3252813615152347</v>
      </c>
      <c r="O6" s="34">
        <f t="shared" si="0"/>
        <v>0.35039911918524635</v>
      </c>
      <c r="P6" s="34">
        <f t="shared" si="0"/>
        <v>0.3220073183481443</v>
      </c>
      <c r="Q6" s="72">
        <f t="shared" si="0"/>
        <v>0.3315105946684894</v>
      </c>
      <c r="R6" s="34">
        <f t="shared" si="0"/>
        <v>0.3146067415730337</v>
      </c>
      <c r="S6" s="34">
        <f t="shared" si="0"/>
        <v>0.3208046585494971</v>
      </c>
      <c r="T6" s="34">
        <f t="shared" si="0"/>
        <v>0.35716176859941756</v>
      </c>
      <c r="U6" s="34">
        <f t="shared" si="0"/>
        <v>0.3309208884452209</v>
      </c>
      <c r="V6" s="72">
        <f t="shared" si="0"/>
        <v>0.33047743623283193</v>
      </c>
      <c r="W6" s="34">
        <f t="shared" si="0"/>
        <v>0.3174311926605504</v>
      </c>
      <c r="X6" s="34">
        <f t="shared" si="0"/>
        <v>0.312788906009245</v>
      </c>
      <c r="Y6" s="34">
        <f aca="true" t="shared" si="1" ref="Y6:AD6">Y5/Y4</f>
        <v>0.34703904835790017</v>
      </c>
      <c r="Z6" s="34">
        <f t="shared" si="1"/>
        <v>0.31303688731682666</v>
      </c>
      <c r="AA6" s="72">
        <f t="shared" si="1"/>
        <v>0.3225183468520665</v>
      </c>
      <c r="AB6" s="34">
        <f t="shared" si="1"/>
        <v>0.30113479103238305</v>
      </c>
      <c r="AC6" s="34">
        <f t="shared" si="1"/>
        <v>0.31222763394001535</v>
      </c>
      <c r="AD6" s="34">
        <f t="shared" si="1"/>
        <v>0.3505572441742655</v>
      </c>
    </row>
    <row r="7" spans="1:32" ht="12" customHeight="1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3">
        <v>478</v>
      </c>
      <c r="H7" s="20">
        <v>115</v>
      </c>
      <c r="I7" s="20">
        <v>116</v>
      </c>
      <c r="J7" s="20">
        <v>131</v>
      </c>
      <c r="K7" s="20">
        <v>121</v>
      </c>
      <c r="L7" s="53">
        <v>484</v>
      </c>
      <c r="M7" s="20">
        <v>115.7</v>
      </c>
      <c r="N7" s="20">
        <v>118.3</v>
      </c>
      <c r="O7" s="20">
        <v>127.3</v>
      </c>
      <c r="P7" s="23">
        <v>123.2</v>
      </c>
      <c r="Q7" s="52">
        <v>485</v>
      </c>
      <c r="R7" s="23">
        <v>118.6</v>
      </c>
      <c r="S7" s="23">
        <v>121.2</v>
      </c>
      <c r="T7" s="23">
        <v>134.9</v>
      </c>
      <c r="U7" s="23">
        <v>132.6</v>
      </c>
      <c r="V7" s="53">
        <f>R7+S7+T7+U7-1</f>
        <v>506.30000000000007</v>
      </c>
      <c r="W7" s="23">
        <v>121.1</v>
      </c>
      <c r="X7" s="23">
        <v>121.8</v>
      </c>
      <c r="Y7" s="23">
        <v>134.2</v>
      </c>
      <c r="Z7" s="23">
        <v>123.9</v>
      </c>
      <c r="AA7" s="53">
        <f>W7+X7+Y7+Z7</f>
        <v>501</v>
      </c>
      <c r="AB7" s="23">
        <v>110.6</v>
      </c>
      <c r="AC7" s="23">
        <v>121.8</v>
      </c>
      <c r="AD7" s="23">
        <v>141.7</v>
      </c>
      <c r="AF7" s="46"/>
    </row>
    <row r="8" spans="1:30" s="35" customFormat="1" ht="12" customHeight="1">
      <c r="A8" s="32"/>
      <c r="B8" s="33" t="s">
        <v>29</v>
      </c>
      <c r="C8" s="34">
        <v>0.3</v>
      </c>
      <c r="D8" s="34">
        <v>0.29</v>
      </c>
      <c r="E8" s="34">
        <v>0.35</v>
      </c>
      <c r="F8" s="34">
        <v>0.35</v>
      </c>
      <c r="G8" s="81">
        <v>0.32</v>
      </c>
      <c r="H8" s="34">
        <v>0.33</v>
      </c>
      <c r="I8" s="34">
        <v>0.33</v>
      </c>
      <c r="J8" s="33">
        <v>0.36</v>
      </c>
      <c r="K8" s="33">
        <v>0.33</v>
      </c>
      <c r="L8" s="72">
        <v>0.34</v>
      </c>
      <c r="M8" s="34">
        <f aca="true" t="shared" si="2" ref="M8:X8">M7/M4</f>
        <v>0.3277620396600567</v>
      </c>
      <c r="N8" s="34">
        <f t="shared" si="2"/>
        <v>0.32473236343672796</v>
      </c>
      <c r="O8" s="34">
        <f t="shared" si="2"/>
        <v>0.35039911918524635</v>
      </c>
      <c r="P8" s="34">
        <f t="shared" si="2"/>
        <v>0.3220073183481443</v>
      </c>
      <c r="Q8" s="72">
        <f t="shared" si="2"/>
        <v>0.3315105946684894</v>
      </c>
      <c r="R8" s="34">
        <f t="shared" si="2"/>
        <v>0.3172819689673622</v>
      </c>
      <c r="S8" s="34">
        <f t="shared" si="2"/>
        <v>0.3208046585494971</v>
      </c>
      <c r="T8" s="34">
        <f t="shared" si="2"/>
        <v>0.35716176859941756</v>
      </c>
      <c r="U8" s="34">
        <f t="shared" si="2"/>
        <v>0.3309208884452209</v>
      </c>
      <c r="V8" s="72">
        <f t="shared" si="2"/>
        <v>0.331131458469588</v>
      </c>
      <c r="W8" s="34">
        <f t="shared" si="2"/>
        <v>0.3174311926605504</v>
      </c>
      <c r="X8" s="34">
        <f t="shared" si="2"/>
        <v>0.312788906009245</v>
      </c>
      <c r="Y8" s="34">
        <f aca="true" t="shared" si="3" ref="Y8:AD8">Y7/Y4</f>
        <v>0.34703904835790017</v>
      </c>
      <c r="Z8" s="34">
        <f t="shared" si="3"/>
        <v>0.31303688731682666</v>
      </c>
      <c r="AA8" s="72">
        <f t="shared" si="3"/>
        <v>0.3225183468520665</v>
      </c>
      <c r="AB8" s="34">
        <f t="shared" si="3"/>
        <v>0.3061168004428453</v>
      </c>
      <c r="AC8" s="34">
        <f t="shared" si="3"/>
        <v>0.31222763394001535</v>
      </c>
      <c r="AD8" s="34">
        <f t="shared" si="3"/>
        <v>0.3589159067882472</v>
      </c>
    </row>
    <row r="9" spans="1:32" ht="12" customHeight="1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3">
        <v>264</v>
      </c>
      <c r="H9" s="20">
        <v>62</v>
      </c>
      <c r="I9" s="20">
        <v>64</v>
      </c>
      <c r="J9" s="20">
        <v>77</v>
      </c>
      <c r="K9" s="20">
        <v>64</v>
      </c>
      <c r="L9" s="53">
        <v>267</v>
      </c>
      <c r="M9" s="20">
        <v>61.3</v>
      </c>
      <c r="N9" s="20">
        <v>64.7</v>
      </c>
      <c r="O9" s="20">
        <v>73.4</v>
      </c>
      <c r="P9" s="20">
        <v>68.6</v>
      </c>
      <c r="Q9" s="53">
        <v>268</v>
      </c>
      <c r="R9" s="20">
        <v>65.3</v>
      </c>
      <c r="S9" s="20">
        <v>68.7</v>
      </c>
      <c r="T9" s="20">
        <v>82.1</v>
      </c>
      <c r="U9" s="20">
        <v>78.8</v>
      </c>
      <c r="V9" s="53">
        <f>R9+S9+T9+U9</f>
        <v>294.9</v>
      </c>
      <c r="W9" s="20">
        <v>67.9</v>
      </c>
      <c r="X9" s="20">
        <v>72.2</v>
      </c>
      <c r="Y9" s="20">
        <v>84.9</v>
      </c>
      <c r="Z9" s="20">
        <v>73.9</v>
      </c>
      <c r="AA9" s="53">
        <f>W9+X9+Y9+Z9</f>
        <v>298.90000000000003</v>
      </c>
      <c r="AB9" s="20">
        <v>59.1</v>
      </c>
      <c r="AC9" s="20">
        <v>69.1</v>
      </c>
      <c r="AD9" s="20">
        <v>83.6</v>
      </c>
      <c r="AF9" s="46"/>
    </row>
    <row r="10" spans="1:30" ht="12" customHeight="1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3">
        <v>271</v>
      </c>
      <c r="H10" s="20">
        <v>62</v>
      </c>
      <c r="I10" s="20">
        <v>64</v>
      </c>
      <c r="J10" s="20">
        <v>77</v>
      </c>
      <c r="K10" s="20">
        <v>64</v>
      </c>
      <c r="L10" s="53">
        <v>267</v>
      </c>
      <c r="M10" s="20">
        <v>61.3</v>
      </c>
      <c r="N10" s="20">
        <v>64.7</v>
      </c>
      <c r="O10" s="20">
        <v>73.4</v>
      </c>
      <c r="P10" s="20">
        <v>68.6</v>
      </c>
      <c r="Q10" s="53">
        <v>268</v>
      </c>
      <c r="R10" s="20">
        <v>66.3</v>
      </c>
      <c r="S10" s="20">
        <v>68.7</v>
      </c>
      <c r="T10" s="20">
        <v>82.1</v>
      </c>
      <c r="U10" s="20">
        <v>78.8</v>
      </c>
      <c r="V10" s="53">
        <f>R10+S10+T10+U10</f>
        <v>295.9</v>
      </c>
      <c r="W10" s="20">
        <v>67.9</v>
      </c>
      <c r="X10" s="20">
        <v>72.2</v>
      </c>
      <c r="Y10" s="20">
        <v>84.9</v>
      </c>
      <c r="Z10" s="20">
        <v>73.9</v>
      </c>
      <c r="AA10" s="53">
        <f>W10+X10+Y10+Z10</f>
        <v>298.90000000000003</v>
      </c>
      <c r="AB10" s="20">
        <v>60.9</v>
      </c>
      <c r="AC10" s="20">
        <v>69.1</v>
      </c>
      <c r="AD10" s="20">
        <v>86.9</v>
      </c>
    </row>
    <row r="11" spans="1:30" s="35" customFormat="1" ht="12" customHeight="1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81">
        <v>0.18</v>
      </c>
      <c r="H11" s="34">
        <v>0.18</v>
      </c>
      <c r="I11" s="34">
        <v>0.18</v>
      </c>
      <c r="J11" s="33">
        <v>0.21</v>
      </c>
      <c r="K11" s="33">
        <v>0.18</v>
      </c>
      <c r="L11" s="72">
        <v>0.19</v>
      </c>
      <c r="M11" s="34">
        <v>0.17</v>
      </c>
      <c r="N11" s="34">
        <v>0.18</v>
      </c>
      <c r="O11" s="34">
        <v>0.2</v>
      </c>
      <c r="P11" s="34">
        <v>0.18</v>
      </c>
      <c r="Q11" s="72">
        <v>0.18</v>
      </c>
      <c r="R11" s="34">
        <v>0.18</v>
      </c>
      <c r="S11" s="34">
        <f aca="true" t="shared" si="4" ref="S11:X11">S10/S4</f>
        <v>0.1818422445738486</v>
      </c>
      <c r="T11" s="34">
        <f t="shared" si="4"/>
        <v>0.21736828170505693</v>
      </c>
      <c r="U11" s="34">
        <f t="shared" si="4"/>
        <v>0.19665585225854754</v>
      </c>
      <c r="V11" s="72">
        <f t="shared" si="4"/>
        <v>0.1935251798561151</v>
      </c>
      <c r="W11" s="34">
        <f t="shared" si="4"/>
        <v>0.1779816513761468</v>
      </c>
      <c r="X11" s="34">
        <f t="shared" si="4"/>
        <v>0.1854134565998973</v>
      </c>
      <c r="Y11" s="34">
        <f aca="true" t="shared" si="5" ref="Y11:AD11">Y10/Y4</f>
        <v>0.21955003878975954</v>
      </c>
      <c r="Z11" s="34">
        <f t="shared" si="5"/>
        <v>0.18671045982819606</v>
      </c>
      <c r="AA11" s="72">
        <f t="shared" si="5"/>
        <v>0.19241663447920693</v>
      </c>
      <c r="AB11" s="34">
        <f t="shared" si="5"/>
        <v>0.16855798505397177</v>
      </c>
      <c r="AC11" s="34">
        <f t="shared" si="5"/>
        <v>0.17713406818764416</v>
      </c>
      <c r="AD11" s="34">
        <f t="shared" si="5"/>
        <v>0.2201114488348531</v>
      </c>
    </row>
    <row r="12" spans="1:30" ht="12" customHeight="1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3">
        <v>1.12</v>
      </c>
      <c r="H12" s="36">
        <v>0.26</v>
      </c>
      <c r="I12" s="36">
        <v>0.27</v>
      </c>
      <c r="J12" s="36">
        <v>0.34</v>
      </c>
      <c r="K12" s="36">
        <v>0.26</v>
      </c>
      <c r="L12" s="73">
        <v>1.13</v>
      </c>
      <c r="M12" s="36">
        <v>0.08</v>
      </c>
      <c r="N12" s="36">
        <v>0.26</v>
      </c>
      <c r="O12" s="36">
        <v>0.32</v>
      </c>
      <c r="P12" s="36">
        <v>0.33</v>
      </c>
      <c r="Q12" s="73">
        <v>0.96</v>
      </c>
      <c r="R12" s="36">
        <v>0.27</v>
      </c>
      <c r="S12" s="36">
        <v>0.29</v>
      </c>
      <c r="T12" s="36">
        <v>0.36</v>
      </c>
      <c r="U12" s="36">
        <v>0.36</v>
      </c>
      <c r="V12" s="73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3">
        <f>W12+X12+Y12+Z12</f>
        <v>1.33</v>
      </c>
      <c r="AB12" s="36">
        <v>0.26</v>
      </c>
      <c r="AC12" s="36">
        <v>0.3</v>
      </c>
      <c r="AD12" s="36">
        <v>0.38</v>
      </c>
    </row>
    <row r="13" spans="1:30" ht="12" customHeight="1">
      <c r="A13" s="21" t="s">
        <v>47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3">
        <v>3017</v>
      </c>
      <c r="H13" s="20">
        <v>3076</v>
      </c>
      <c r="I13" s="20">
        <v>3321</v>
      </c>
      <c r="J13" s="20">
        <v>3254</v>
      </c>
      <c r="K13" s="20">
        <v>3331</v>
      </c>
      <c r="L13" s="53">
        <v>3331</v>
      </c>
      <c r="M13" s="20">
        <v>3374</v>
      </c>
      <c r="N13" s="20">
        <v>3538</v>
      </c>
      <c r="O13" s="20">
        <v>3484</v>
      </c>
      <c r="P13" s="20">
        <v>3665</v>
      </c>
      <c r="Q13" s="53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3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3">
        <f>Z13</f>
        <v>3863</v>
      </c>
      <c r="AB13" s="20">
        <v>4165</v>
      </c>
      <c r="AC13" s="20">
        <v>4506</v>
      </c>
      <c r="AD13" s="20">
        <v>4477</v>
      </c>
    </row>
    <row r="14" spans="1:30" ht="12" customHeight="1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2">
        <v>812</v>
      </c>
      <c r="H14" s="23">
        <v>854</v>
      </c>
      <c r="I14" s="23">
        <v>773</v>
      </c>
      <c r="J14" s="23">
        <v>729</v>
      </c>
      <c r="K14" s="23">
        <v>719</v>
      </c>
      <c r="L14" s="52">
        <v>719</v>
      </c>
      <c r="M14" s="23">
        <v>817</v>
      </c>
      <c r="N14" s="23">
        <v>752</v>
      </c>
      <c r="O14" s="23">
        <v>725</v>
      </c>
      <c r="P14" s="23">
        <v>776</v>
      </c>
      <c r="Q14" s="52">
        <v>776</v>
      </c>
      <c r="R14" s="23">
        <v>752</v>
      </c>
      <c r="S14" s="23">
        <v>845</v>
      </c>
      <c r="T14" s="23">
        <v>793</v>
      </c>
      <c r="U14" s="23">
        <v>788</v>
      </c>
      <c r="V14" s="52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2">
        <f>Z14</f>
        <v>839</v>
      </c>
      <c r="AB14" s="23">
        <v>807</v>
      </c>
      <c r="AC14" s="23">
        <v>1047</v>
      </c>
      <c r="AD14" s="23">
        <v>995</v>
      </c>
    </row>
    <row r="15" spans="1:30" ht="12" customHeight="1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2">
        <v>260</v>
      </c>
      <c r="H15" s="23">
        <v>46</v>
      </c>
      <c r="I15" s="23">
        <v>89</v>
      </c>
      <c r="J15" s="23">
        <v>43</v>
      </c>
      <c r="K15" s="23">
        <v>74</v>
      </c>
      <c r="L15" s="52">
        <v>252</v>
      </c>
      <c r="M15" s="23">
        <v>45</v>
      </c>
      <c r="N15" s="23">
        <v>70</v>
      </c>
      <c r="O15" s="23">
        <v>29</v>
      </c>
      <c r="P15" s="23">
        <v>28</v>
      </c>
      <c r="Q15" s="52">
        <v>172</v>
      </c>
      <c r="R15" s="23">
        <v>27</v>
      </c>
      <c r="S15" s="23">
        <v>59</v>
      </c>
      <c r="T15" s="23">
        <v>56</v>
      </c>
      <c r="U15" s="23">
        <v>65</v>
      </c>
      <c r="V15" s="53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3">
        <f>W15+X15+Y15+Z15</f>
        <v>155</v>
      </c>
      <c r="AB15" s="23">
        <v>37</v>
      </c>
      <c r="AC15" s="23">
        <v>-36</v>
      </c>
      <c r="AD15" s="23">
        <v>51</v>
      </c>
    </row>
    <row r="16" spans="1:30" ht="12" customHeight="1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4">
        <v>0.43</v>
      </c>
      <c r="H16" s="37">
        <v>0.41</v>
      </c>
      <c r="I16" s="37">
        <v>0.45</v>
      </c>
      <c r="J16" s="37">
        <v>0.48</v>
      </c>
      <c r="K16" s="37">
        <v>0.46</v>
      </c>
      <c r="L16" s="74">
        <v>0.46</v>
      </c>
      <c r="M16" s="37">
        <v>0.4</v>
      </c>
      <c r="N16" s="37">
        <v>0.42</v>
      </c>
      <c r="O16" s="37">
        <v>0.45</v>
      </c>
      <c r="P16" s="37">
        <v>0.43</v>
      </c>
      <c r="Q16" s="74">
        <v>0.43</v>
      </c>
      <c r="R16" s="37">
        <v>0.38</v>
      </c>
      <c r="S16" s="37">
        <v>0.4</v>
      </c>
      <c r="T16" s="37">
        <v>0.43</v>
      </c>
      <c r="U16" s="37">
        <v>0.42</v>
      </c>
      <c r="V16" s="74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4">
        <f>Z16</f>
        <v>0.43</v>
      </c>
      <c r="AB16" s="37">
        <v>0.33</v>
      </c>
      <c r="AC16" s="37">
        <v>0.355</v>
      </c>
      <c r="AD16" s="37">
        <v>0.36</v>
      </c>
    </row>
    <row r="17" spans="1:30" ht="12" customHeight="1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5">
        <v>1.7</v>
      </c>
      <c r="H17" s="38">
        <v>1.8</v>
      </c>
      <c r="I17" s="38">
        <v>1.6</v>
      </c>
      <c r="J17" s="38">
        <v>1.5</v>
      </c>
      <c r="K17" s="38">
        <v>1.5</v>
      </c>
      <c r="L17" s="75">
        <v>1.5</v>
      </c>
      <c r="M17" s="38">
        <v>1.7</v>
      </c>
      <c r="N17" s="38">
        <v>1.5</v>
      </c>
      <c r="O17" s="38">
        <v>1.5</v>
      </c>
      <c r="P17" s="38">
        <v>1.6</v>
      </c>
      <c r="Q17" s="75">
        <v>1.6</v>
      </c>
      <c r="R17" s="38">
        <v>1.5</v>
      </c>
      <c r="S17" s="38">
        <v>1.7</v>
      </c>
      <c r="T17" s="38">
        <v>1.6</v>
      </c>
      <c r="U17" s="38">
        <v>1.6</v>
      </c>
      <c r="V17" s="75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5">
        <f>Z17</f>
        <v>1.7</v>
      </c>
      <c r="AB17" s="38">
        <v>1.7</v>
      </c>
      <c r="AC17" s="38">
        <v>2.1</v>
      </c>
      <c r="AD17" s="38">
        <v>2</v>
      </c>
    </row>
    <row r="18" spans="1:30" ht="12" customHeight="1">
      <c r="A18" s="21" t="s">
        <v>38</v>
      </c>
      <c r="B18" s="22"/>
      <c r="C18" s="37">
        <v>1.21</v>
      </c>
      <c r="D18" s="37">
        <v>1.09</v>
      </c>
      <c r="E18" s="37">
        <v>1.07</v>
      </c>
      <c r="F18" s="37">
        <v>0.93</v>
      </c>
      <c r="G18" s="74">
        <v>0.93</v>
      </c>
      <c r="H18" s="37">
        <v>1.04</v>
      </c>
      <c r="I18" s="37">
        <v>0.89</v>
      </c>
      <c r="J18" s="37">
        <v>0.79</v>
      </c>
      <c r="K18" s="37">
        <v>0.8</v>
      </c>
      <c r="L18" s="74">
        <v>0.8</v>
      </c>
      <c r="M18" s="37">
        <v>1.06</v>
      </c>
      <c r="N18" s="37">
        <v>0.93</v>
      </c>
      <c r="O18" s="37">
        <v>0.84</v>
      </c>
      <c r="P18" s="37">
        <v>0.93</v>
      </c>
      <c r="Q18" s="74">
        <v>0.93</v>
      </c>
      <c r="R18" s="37">
        <v>1.02</v>
      </c>
      <c r="S18" s="37">
        <v>1.08</v>
      </c>
      <c r="T18" s="37">
        <v>0.94</v>
      </c>
      <c r="U18" s="37">
        <v>0.94</v>
      </c>
      <c r="V18" s="74">
        <f>U18</f>
        <v>0.94</v>
      </c>
      <c r="W18" s="37">
        <v>0.85</v>
      </c>
      <c r="X18" s="37">
        <v>1.23</v>
      </c>
      <c r="Y18" s="37">
        <v>1.1</v>
      </c>
      <c r="Z18" s="37">
        <v>0.99</v>
      </c>
      <c r="AA18" s="74">
        <f>Z18</f>
        <v>0.99</v>
      </c>
      <c r="AB18" s="37">
        <v>1.18</v>
      </c>
      <c r="AC18" s="37">
        <v>1.375</v>
      </c>
      <c r="AD18" s="37">
        <v>1.22</v>
      </c>
    </row>
    <row r="19" spans="1:30" ht="12" customHeight="1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2">
        <v>184</v>
      </c>
      <c r="H19" s="23">
        <v>34</v>
      </c>
      <c r="I19" s="23">
        <v>36</v>
      </c>
      <c r="J19" s="23">
        <v>40</v>
      </c>
      <c r="K19" s="23">
        <v>61</v>
      </c>
      <c r="L19" s="52">
        <v>171</v>
      </c>
      <c r="M19" s="23">
        <v>37.5</v>
      </c>
      <c r="N19" s="23">
        <v>47</v>
      </c>
      <c r="O19" s="23">
        <v>42</v>
      </c>
      <c r="P19" s="23">
        <v>56</v>
      </c>
      <c r="Q19" s="52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3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3">
        <f>W19+X19+Y19+Z19-1</f>
        <v>193</v>
      </c>
      <c r="AB19" s="23">
        <v>47</v>
      </c>
      <c r="AC19" s="23">
        <v>47</v>
      </c>
      <c r="AD19" s="23">
        <v>52</v>
      </c>
    </row>
    <row r="20" spans="1:30" s="35" customFormat="1" ht="12" customHeight="1">
      <c r="A20" s="32"/>
      <c r="B20" s="33" t="s">
        <v>40</v>
      </c>
      <c r="C20" s="44">
        <f aca="true" t="shared" si="6" ref="C20:O20">C19/C4</f>
        <v>0.10354223433242507</v>
      </c>
      <c r="D20" s="44">
        <f t="shared" si="6"/>
        <v>0.11021505376344086</v>
      </c>
      <c r="E20" s="44">
        <f t="shared" si="6"/>
        <v>0.11229946524064172</v>
      </c>
      <c r="F20" s="44">
        <f t="shared" si="6"/>
        <v>0.17204301075268819</v>
      </c>
      <c r="G20" s="76">
        <f t="shared" si="6"/>
        <v>0.12390572390572391</v>
      </c>
      <c r="H20" s="44">
        <f t="shared" si="6"/>
        <v>0.09686609686609686</v>
      </c>
      <c r="I20" s="44">
        <f t="shared" si="6"/>
        <v>0.10140845070422536</v>
      </c>
      <c r="J20" s="44">
        <f t="shared" si="6"/>
        <v>0.1111111111111111</v>
      </c>
      <c r="K20" s="44">
        <f t="shared" si="6"/>
        <v>0.16712328767123288</v>
      </c>
      <c r="L20" s="76">
        <f t="shared" si="6"/>
        <v>0.11958041958041958</v>
      </c>
      <c r="M20" s="44">
        <f t="shared" si="6"/>
        <v>0.10623229461756374</v>
      </c>
      <c r="N20" s="44">
        <f t="shared" si="6"/>
        <v>0.12901454844908042</v>
      </c>
      <c r="O20" s="44">
        <f t="shared" si="6"/>
        <v>0.11560693641618497</v>
      </c>
      <c r="P20" s="44">
        <f aca="true" t="shared" si="7" ref="P20:V20">P19/P4</f>
        <v>0.14636696288552012</v>
      </c>
      <c r="Q20" s="76">
        <f t="shared" si="7"/>
        <v>0.12474367737525632</v>
      </c>
      <c r="R20" s="44">
        <f t="shared" si="7"/>
        <v>0.10968432316746923</v>
      </c>
      <c r="S20" s="44">
        <f t="shared" si="7"/>
        <v>0.12440444679724721</v>
      </c>
      <c r="T20" s="44">
        <f t="shared" si="7"/>
        <v>0.11914217633042097</v>
      </c>
      <c r="U20" s="44">
        <f t="shared" si="7"/>
        <v>0.1447466932867482</v>
      </c>
      <c r="V20" s="76">
        <f t="shared" si="7"/>
        <v>0.12426422498364945</v>
      </c>
      <c r="W20" s="44">
        <f aca="true" t="shared" si="8" ref="W20:AD20">W19/W4</f>
        <v>0.11009174311926606</v>
      </c>
      <c r="X20" s="44">
        <f t="shared" si="8"/>
        <v>0.13097072419106318</v>
      </c>
      <c r="Y20" s="44">
        <f t="shared" si="8"/>
        <v>0.13188518231186966</v>
      </c>
      <c r="Z20" s="44">
        <f t="shared" si="8"/>
        <v>0.12632642748863063</v>
      </c>
      <c r="AA20" s="76">
        <f t="shared" si="8"/>
        <v>0.12424359469550664</v>
      </c>
      <c r="AB20" s="44">
        <f t="shared" si="8"/>
        <v>0.13008580127318017</v>
      </c>
      <c r="AC20" s="44">
        <f t="shared" si="8"/>
        <v>0.12048192771084337</v>
      </c>
      <c r="AD20" s="44">
        <f t="shared" si="8"/>
        <v>0.13171225937183384</v>
      </c>
    </row>
    <row r="21" spans="1:30" ht="12" customHeight="1">
      <c r="A21" s="21" t="s">
        <v>77</v>
      </c>
      <c r="B21" s="22"/>
      <c r="C21" s="23">
        <v>1</v>
      </c>
      <c r="D21" s="23">
        <v>12</v>
      </c>
      <c r="E21" s="23">
        <v>0</v>
      </c>
      <c r="F21" s="23">
        <v>2</v>
      </c>
      <c r="G21" s="52">
        <v>15</v>
      </c>
      <c r="H21" s="23">
        <v>5</v>
      </c>
      <c r="I21" s="23">
        <v>1</v>
      </c>
      <c r="J21" s="23">
        <v>0</v>
      </c>
      <c r="K21" s="23">
        <v>0</v>
      </c>
      <c r="L21" s="52">
        <v>6</v>
      </c>
      <c r="M21" s="23">
        <v>1.5</v>
      </c>
      <c r="N21" s="23">
        <v>11</v>
      </c>
      <c r="O21" s="23">
        <v>4</v>
      </c>
      <c r="P21" s="23">
        <v>20</v>
      </c>
      <c r="Q21" s="52">
        <v>35</v>
      </c>
      <c r="R21" s="23">
        <v>0</v>
      </c>
      <c r="S21" s="23">
        <v>0</v>
      </c>
      <c r="T21" s="23">
        <v>0</v>
      </c>
      <c r="U21" s="23">
        <v>0</v>
      </c>
      <c r="V21" s="53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3">
        <f>W21+X21+Y21+Z21</f>
        <v>0</v>
      </c>
      <c r="AB21" s="23">
        <v>6</v>
      </c>
      <c r="AC21" s="23">
        <v>103</v>
      </c>
      <c r="AD21" s="23">
        <v>7</v>
      </c>
    </row>
    <row r="22" spans="1:30" s="3" customFormat="1" ht="12" customHeight="1">
      <c r="A22" s="21" t="s">
        <v>41</v>
      </c>
      <c r="B22" s="28"/>
      <c r="C22" s="23">
        <v>39</v>
      </c>
      <c r="D22" s="23">
        <v>52</v>
      </c>
      <c r="E22" s="23">
        <v>42</v>
      </c>
      <c r="F22" s="23">
        <v>66</v>
      </c>
      <c r="G22" s="52">
        <v>199</v>
      </c>
      <c r="H22" s="23">
        <v>39</v>
      </c>
      <c r="I22" s="23">
        <v>36</v>
      </c>
      <c r="J22" s="23">
        <v>40</v>
      </c>
      <c r="K22" s="23">
        <v>61</v>
      </c>
      <c r="L22" s="52">
        <v>178</v>
      </c>
      <c r="M22" s="23">
        <v>39</v>
      </c>
      <c r="N22" s="23">
        <v>58</v>
      </c>
      <c r="O22" s="23">
        <v>46</v>
      </c>
      <c r="P22" s="23">
        <f aca="true" t="shared" si="9" ref="P22:U22">P21+P19</f>
        <v>76</v>
      </c>
      <c r="Q22" s="52">
        <f t="shared" si="9"/>
        <v>217.5</v>
      </c>
      <c r="R22" s="23">
        <f t="shared" si="9"/>
        <v>41</v>
      </c>
      <c r="S22" s="23">
        <f t="shared" si="9"/>
        <v>47</v>
      </c>
      <c r="T22" s="23">
        <f t="shared" si="9"/>
        <v>45</v>
      </c>
      <c r="U22" s="23">
        <f t="shared" si="9"/>
        <v>58</v>
      </c>
      <c r="V22" s="53">
        <f>R22+S22+T22+U22-1</f>
        <v>190</v>
      </c>
      <c r="W22" s="23">
        <f>W21+W19</f>
        <v>42</v>
      </c>
      <c r="X22" s="23">
        <f>X21+X19</f>
        <v>51</v>
      </c>
      <c r="Y22" s="23">
        <f>Y21+Y19</f>
        <v>51</v>
      </c>
      <c r="Z22" s="23">
        <f>Z21+Z19</f>
        <v>50</v>
      </c>
      <c r="AA22" s="53">
        <f>W22+X22+Y22+Z22-1</f>
        <v>193</v>
      </c>
      <c r="AB22" s="23">
        <f>AB21+AB19</f>
        <v>53</v>
      </c>
      <c r="AC22" s="23">
        <f>AC21+AC19-1</f>
        <v>149</v>
      </c>
      <c r="AD22" s="23">
        <f>AD21+AD19</f>
        <v>59</v>
      </c>
    </row>
    <row r="23" spans="1:30" ht="13.5" customHeight="1">
      <c r="A23" s="8" t="s">
        <v>50</v>
      </c>
      <c r="B23" s="9"/>
      <c r="C23" s="10"/>
      <c r="D23" s="10"/>
      <c r="E23" s="10"/>
      <c r="F23" s="10"/>
      <c r="G23" s="51"/>
      <c r="H23" s="10"/>
      <c r="I23" s="10"/>
      <c r="J23" s="10"/>
      <c r="K23" s="10"/>
      <c r="L23" s="51"/>
      <c r="M23" s="10"/>
      <c r="N23" s="10"/>
      <c r="O23" s="10"/>
      <c r="P23" s="10"/>
      <c r="Q23" s="51"/>
      <c r="R23" s="10"/>
      <c r="S23" s="10"/>
      <c r="T23" s="10"/>
      <c r="U23" s="10"/>
      <c r="V23" s="51"/>
      <c r="W23" s="10"/>
      <c r="X23" s="10"/>
      <c r="Y23" s="10"/>
      <c r="Z23" s="10"/>
      <c r="AA23" s="51"/>
      <c r="AB23" s="10"/>
      <c r="AC23" s="10"/>
      <c r="AD23" s="10"/>
    </row>
    <row r="24" spans="1:30" ht="12" customHeight="1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59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59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59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3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3">
        <f>W24+X24+Y24+Z24</f>
        <v>962.4</v>
      </c>
      <c r="AB24" s="30">
        <v>219.8</v>
      </c>
      <c r="AC24" s="30">
        <v>238.8</v>
      </c>
      <c r="AD24" s="30">
        <v>246.7</v>
      </c>
    </row>
    <row r="25" spans="1:30" ht="12" customHeight="1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60">
        <v>267.3</v>
      </c>
      <c r="H25" s="31">
        <v>63.7</v>
      </c>
      <c r="I25" s="31">
        <v>68</v>
      </c>
      <c r="J25" s="31">
        <v>80.9</v>
      </c>
      <c r="K25" s="31">
        <v>71.2</v>
      </c>
      <c r="L25" s="60">
        <v>283.8</v>
      </c>
      <c r="M25" s="31">
        <v>73.3</v>
      </c>
      <c r="N25" s="31">
        <v>67.9</v>
      </c>
      <c r="O25" s="31">
        <v>77.4</v>
      </c>
      <c r="P25" s="31">
        <v>71</v>
      </c>
      <c r="Q25" s="60">
        <v>290</v>
      </c>
      <c r="R25" s="31">
        <v>67.1</v>
      </c>
      <c r="S25" s="31">
        <v>72.4</v>
      </c>
      <c r="T25" s="31">
        <v>81.2</v>
      </c>
      <c r="U25" s="31">
        <v>80.8</v>
      </c>
      <c r="V25" s="53">
        <f>R25+S25+T25+U25</f>
        <v>301.5</v>
      </c>
      <c r="W25" s="31">
        <v>73.7</v>
      </c>
      <c r="X25" s="31">
        <v>74.1</v>
      </c>
      <c r="Y25" s="31">
        <v>82.7</v>
      </c>
      <c r="Z25" s="31">
        <v>76.5</v>
      </c>
      <c r="AA25" s="53">
        <f>W25+X25+Y25+Z25</f>
        <v>307</v>
      </c>
      <c r="AB25" s="31">
        <v>62.9</v>
      </c>
      <c r="AC25" s="31">
        <v>74.1</v>
      </c>
      <c r="AD25" s="31">
        <v>84.8</v>
      </c>
    </row>
    <row r="26" spans="1:31" ht="12" customHeight="1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60">
        <v>270.2</v>
      </c>
      <c r="H26" s="31">
        <v>63.7</v>
      </c>
      <c r="I26" s="31">
        <v>68</v>
      </c>
      <c r="J26" s="31">
        <v>80.9</v>
      </c>
      <c r="K26" s="31">
        <v>71.2</v>
      </c>
      <c r="L26" s="60">
        <v>283.8</v>
      </c>
      <c r="M26" s="31">
        <v>73.3</v>
      </c>
      <c r="N26" s="31">
        <v>67.9</v>
      </c>
      <c r="O26" s="31">
        <v>77.4</v>
      </c>
      <c r="P26" s="31">
        <v>71</v>
      </c>
      <c r="Q26" s="60">
        <v>290</v>
      </c>
      <c r="R26" s="31">
        <v>68.1</v>
      </c>
      <c r="S26" s="31">
        <v>72.4</v>
      </c>
      <c r="T26" s="31">
        <v>81.3</v>
      </c>
      <c r="U26" s="31">
        <v>80.8</v>
      </c>
      <c r="V26" s="53">
        <f>R26+S26+T26+U26</f>
        <v>302.6</v>
      </c>
      <c r="W26" s="31">
        <v>73.7</v>
      </c>
      <c r="X26" s="31">
        <v>74.1</v>
      </c>
      <c r="Y26" s="31">
        <v>82.7</v>
      </c>
      <c r="Z26" s="31">
        <v>76.5</v>
      </c>
      <c r="AA26" s="53">
        <f>W26+X26+Y26+Z26</f>
        <v>307</v>
      </c>
      <c r="AB26" s="31">
        <v>63.4</v>
      </c>
      <c r="AC26" s="31">
        <v>74.1</v>
      </c>
      <c r="AD26" s="31">
        <v>87.5</v>
      </c>
      <c r="AE26" s="46"/>
    </row>
    <row r="27" spans="1:30" s="35" customFormat="1" ht="12" customHeight="1">
      <c r="A27" s="32"/>
      <c r="B27" s="33" t="s">
        <v>29</v>
      </c>
      <c r="C27" s="34">
        <f>C26/C24</f>
        <v>0.30647351742870077</v>
      </c>
      <c r="D27" s="34">
        <f aca="true" t="shared" si="10" ref="D27:M27">D26/D24</f>
        <v>0.2656894182317911</v>
      </c>
      <c r="E27" s="34">
        <f t="shared" si="10"/>
        <v>0.31943212067435667</v>
      </c>
      <c r="F27" s="34">
        <f t="shared" si="10"/>
        <v>0.33195020746887965</v>
      </c>
      <c r="G27" s="72">
        <f t="shared" si="10"/>
        <v>0.30652297220646624</v>
      </c>
      <c r="H27" s="34">
        <f t="shared" si="10"/>
        <v>0.31612903225806455</v>
      </c>
      <c r="I27" s="34">
        <f t="shared" si="10"/>
        <v>0.3258265452803067</v>
      </c>
      <c r="J27" s="34">
        <f t="shared" si="10"/>
        <v>0.36705989110707804</v>
      </c>
      <c r="K27" s="34">
        <f t="shared" si="10"/>
        <v>0.3279594656840166</v>
      </c>
      <c r="L27" s="72">
        <f t="shared" si="10"/>
        <v>0.33478825056033973</v>
      </c>
      <c r="M27" s="34">
        <f t="shared" si="10"/>
        <v>0.3418843283582089</v>
      </c>
      <c r="N27" s="34">
        <f aca="true" t="shared" si="11" ref="N27:S27">N26/N24</f>
        <v>0.3126151012891345</v>
      </c>
      <c r="O27" s="34">
        <f t="shared" si="11"/>
        <v>0.34461264470169195</v>
      </c>
      <c r="P27" s="34">
        <f t="shared" si="11"/>
        <v>0.310179117518567</v>
      </c>
      <c r="Q27" s="72">
        <f t="shared" si="11"/>
        <v>0.327683615819209</v>
      </c>
      <c r="R27" s="34">
        <f t="shared" si="11"/>
        <v>0.3041536400178651</v>
      </c>
      <c r="S27" s="34">
        <f t="shared" si="11"/>
        <v>0.31838170624450307</v>
      </c>
      <c r="T27" s="34">
        <f aca="true" t="shared" si="12" ref="T27:AD27">T26/T24</f>
        <v>0.347584437793929</v>
      </c>
      <c r="U27" s="34">
        <f t="shared" si="12"/>
        <v>0.3299305839118007</v>
      </c>
      <c r="V27" s="72">
        <f t="shared" si="12"/>
        <v>0.325341361143963</v>
      </c>
      <c r="W27" s="34">
        <f t="shared" si="12"/>
        <v>0.3186338089061824</v>
      </c>
      <c r="X27" s="34">
        <f t="shared" si="12"/>
        <v>0.3096531550355202</v>
      </c>
      <c r="Y27" s="34">
        <f t="shared" si="12"/>
        <v>0.338379705400982</v>
      </c>
      <c r="Z27" s="34">
        <f t="shared" si="12"/>
        <v>0.309215844785772</v>
      </c>
      <c r="AA27" s="72">
        <f t="shared" si="12"/>
        <v>0.3189941812136326</v>
      </c>
      <c r="AB27" s="34">
        <f t="shared" si="12"/>
        <v>0.2884440400363967</v>
      </c>
      <c r="AC27" s="34">
        <f t="shared" si="12"/>
        <v>0.3103015075376884</v>
      </c>
      <c r="AD27" s="34">
        <f t="shared" si="12"/>
        <v>0.35468179975678965</v>
      </c>
    </row>
    <row r="28" spans="1:30" ht="12" customHeight="1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60">
        <v>148.60000000000002</v>
      </c>
      <c r="H28" s="31">
        <v>33.4</v>
      </c>
      <c r="I28" s="31">
        <v>37.8</v>
      </c>
      <c r="J28" s="31">
        <v>50.3</v>
      </c>
      <c r="K28" s="31">
        <v>39.2</v>
      </c>
      <c r="L28" s="60">
        <v>160.7</v>
      </c>
      <c r="M28" s="31">
        <v>42.4</v>
      </c>
      <c r="N28" s="31">
        <v>36.8</v>
      </c>
      <c r="O28" s="31">
        <v>46</v>
      </c>
      <c r="P28" s="31">
        <v>39.5</v>
      </c>
      <c r="Q28" s="60">
        <v>165</v>
      </c>
      <c r="R28" s="31">
        <v>37.6</v>
      </c>
      <c r="S28" s="31">
        <v>42.7</v>
      </c>
      <c r="T28" s="31">
        <v>51.1</v>
      </c>
      <c r="U28" s="31">
        <v>50</v>
      </c>
      <c r="V28" s="53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3">
        <f>W28+X28+Y28+Z28</f>
        <v>192</v>
      </c>
      <c r="AB28" s="31">
        <v>34.4</v>
      </c>
      <c r="AC28" s="31">
        <v>44.3</v>
      </c>
      <c r="AD28" s="31">
        <v>54.2</v>
      </c>
    </row>
    <row r="29" spans="1:31" ht="12" customHeight="1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60">
        <v>151.5</v>
      </c>
      <c r="H29" s="31">
        <v>33.4</v>
      </c>
      <c r="I29" s="31">
        <v>37.8</v>
      </c>
      <c r="J29" s="31">
        <v>50.3</v>
      </c>
      <c r="K29" s="31">
        <v>39.2</v>
      </c>
      <c r="L29" s="60">
        <v>160.7</v>
      </c>
      <c r="M29" s="31">
        <v>42.4</v>
      </c>
      <c r="N29" s="31">
        <v>36.8</v>
      </c>
      <c r="O29" s="31">
        <v>46</v>
      </c>
      <c r="P29" s="31">
        <v>39.5</v>
      </c>
      <c r="Q29" s="60">
        <v>165</v>
      </c>
      <c r="R29" s="31">
        <v>38.6</v>
      </c>
      <c r="S29" s="31">
        <v>42.7</v>
      </c>
      <c r="T29" s="31">
        <v>51.1</v>
      </c>
      <c r="U29" s="31">
        <v>50</v>
      </c>
      <c r="V29" s="53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3">
        <f>W29+X29+Y29+Z29</f>
        <v>192</v>
      </c>
      <c r="AB29" s="31">
        <v>34.9</v>
      </c>
      <c r="AC29" s="31">
        <v>44.3</v>
      </c>
      <c r="AD29" s="31">
        <v>56.9</v>
      </c>
      <c r="AE29" s="46"/>
    </row>
    <row r="30" spans="1:30" s="35" customFormat="1" ht="12" customHeight="1">
      <c r="A30" s="32"/>
      <c r="B30" s="33" t="s">
        <v>32</v>
      </c>
      <c r="C30" s="34">
        <f>C29/C24</f>
        <v>0.17338162064282484</v>
      </c>
      <c r="D30" s="34">
        <f aca="true" t="shared" si="13" ref="D30:M30">D29/D24</f>
        <v>0.13009619789280805</v>
      </c>
      <c r="E30" s="34">
        <f t="shared" si="13"/>
        <v>0.1867790594498669</v>
      </c>
      <c r="F30" s="34">
        <f t="shared" si="13"/>
        <v>0.19686491470723835</v>
      </c>
      <c r="G30" s="72">
        <f t="shared" si="13"/>
        <v>0.17186613726602382</v>
      </c>
      <c r="H30" s="34">
        <f t="shared" si="13"/>
        <v>0.16575682382133994</v>
      </c>
      <c r="I30" s="34">
        <f t="shared" si="13"/>
        <v>0.18112122664111163</v>
      </c>
      <c r="J30" s="34">
        <f t="shared" si="13"/>
        <v>0.22822141560798545</v>
      </c>
      <c r="K30" s="34">
        <f t="shared" si="13"/>
        <v>0.18056195301704286</v>
      </c>
      <c r="L30" s="72">
        <f t="shared" si="13"/>
        <v>0.1895717824702135</v>
      </c>
      <c r="M30" s="34">
        <f t="shared" si="13"/>
        <v>0.19776119402985073</v>
      </c>
      <c r="N30" s="34">
        <f aca="true" t="shared" si="14" ref="N30:S30">N29/N24</f>
        <v>0.16942909760589317</v>
      </c>
      <c r="O30" s="34">
        <f t="shared" si="14"/>
        <v>0.20480854853072128</v>
      </c>
      <c r="P30" s="34">
        <f t="shared" si="14"/>
        <v>0.17256443861948448</v>
      </c>
      <c r="Q30" s="72">
        <f t="shared" si="14"/>
        <v>0.1864406779661017</v>
      </c>
      <c r="R30" s="34">
        <f t="shared" si="14"/>
        <v>0.17239839213934793</v>
      </c>
      <c r="S30" s="34">
        <f t="shared" si="14"/>
        <v>0.18777484608619174</v>
      </c>
      <c r="T30" s="34">
        <f aca="true" t="shared" si="15" ref="T30:AD30">T29/T24</f>
        <v>0.21846943138093203</v>
      </c>
      <c r="U30" s="34">
        <f t="shared" si="15"/>
        <v>0.2041649652919559</v>
      </c>
      <c r="V30" s="72">
        <f t="shared" si="15"/>
        <v>0.1939576389635523</v>
      </c>
      <c r="W30" s="34">
        <f t="shared" si="15"/>
        <v>0.18633808906182447</v>
      </c>
      <c r="X30" s="34">
        <f t="shared" si="15"/>
        <v>0.19180944421228582</v>
      </c>
      <c r="Y30" s="34">
        <f t="shared" si="15"/>
        <v>0.22422258592471356</v>
      </c>
      <c r="Z30" s="34">
        <f t="shared" si="15"/>
        <v>0.1948261924009701</v>
      </c>
      <c r="AA30" s="72">
        <f t="shared" si="15"/>
        <v>0.19950124688279303</v>
      </c>
      <c r="AB30" s="34">
        <f t="shared" si="15"/>
        <v>0.15878070973612374</v>
      </c>
      <c r="AC30" s="34">
        <f t="shared" si="15"/>
        <v>0.1855108877721943</v>
      </c>
      <c r="AD30" s="34">
        <f t="shared" si="15"/>
        <v>0.23064450749898663</v>
      </c>
    </row>
    <row r="31" spans="1:30" ht="12" customHeight="1">
      <c r="A31" s="21" t="s">
        <v>42</v>
      </c>
      <c r="B31" s="29"/>
      <c r="C31" s="31">
        <v>20.6</v>
      </c>
      <c r="D31" s="31">
        <v>22.2</v>
      </c>
      <c r="E31" s="31">
        <v>23.3</v>
      </c>
      <c r="F31" s="31">
        <v>35.7</v>
      </c>
      <c r="G31" s="60">
        <v>101.8</v>
      </c>
      <c r="H31" s="31">
        <v>18.4</v>
      </c>
      <c r="I31" s="31">
        <v>18.9</v>
      </c>
      <c r="J31" s="31">
        <v>21</v>
      </c>
      <c r="K31" s="31">
        <v>33.2</v>
      </c>
      <c r="L31" s="60">
        <v>92</v>
      </c>
      <c r="M31" s="31">
        <v>22</v>
      </c>
      <c r="N31" s="31">
        <v>27</v>
      </c>
      <c r="O31" s="31">
        <v>26</v>
      </c>
      <c r="P31" s="31">
        <v>31</v>
      </c>
      <c r="Q31" s="60">
        <v>106</v>
      </c>
      <c r="R31" s="31">
        <v>23</v>
      </c>
      <c r="S31" s="31">
        <v>32</v>
      </c>
      <c r="T31" s="31">
        <v>27</v>
      </c>
      <c r="U31" s="31">
        <v>37</v>
      </c>
      <c r="V31" s="53">
        <f>R31+S31+T31+U31</f>
        <v>119</v>
      </c>
      <c r="W31" s="31">
        <v>24</v>
      </c>
      <c r="X31" s="31">
        <v>30</v>
      </c>
      <c r="Y31" s="31">
        <v>30.4</v>
      </c>
      <c r="Z31" s="31">
        <v>29.3</v>
      </c>
      <c r="AA31" s="53">
        <f>W31+X31+Y31+Z31</f>
        <v>113.7</v>
      </c>
      <c r="AB31" s="31">
        <v>26.7</v>
      </c>
      <c r="AC31" s="31">
        <v>24.9</v>
      </c>
      <c r="AD31" s="31">
        <v>32.5</v>
      </c>
    </row>
    <row r="32" spans="1:30" ht="13.5" customHeight="1">
      <c r="A32" s="8" t="s">
        <v>51</v>
      </c>
      <c r="B32" s="10"/>
      <c r="C32" s="10"/>
      <c r="D32" s="10"/>
      <c r="E32" s="10"/>
      <c r="F32" s="10"/>
      <c r="G32" s="51"/>
      <c r="H32" s="10"/>
      <c r="I32" s="10"/>
      <c r="J32" s="10"/>
      <c r="K32" s="10"/>
      <c r="L32" s="51"/>
      <c r="M32" s="10"/>
      <c r="N32" s="10"/>
      <c r="O32" s="10"/>
      <c r="P32" s="10"/>
      <c r="Q32" s="51"/>
      <c r="R32" s="10"/>
      <c r="S32" s="10"/>
      <c r="T32" s="10"/>
      <c r="U32" s="10"/>
      <c r="V32" s="51"/>
      <c r="W32" s="10"/>
      <c r="X32" s="10"/>
      <c r="Y32" s="10"/>
      <c r="Z32" s="10"/>
      <c r="AA32" s="51"/>
      <c r="AB32" s="10"/>
      <c r="AC32" s="10"/>
      <c r="AD32" s="10"/>
    </row>
    <row r="33" spans="1:30" ht="12" customHeight="1">
      <c r="A33" s="21" t="s">
        <v>25</v>
      </c>
      <c r="C33" s="30">
        <v>146.1</v>
      </c>
      <c r="D33" s="30">
        <v>153.2</v>
      </c>
      <c r="E33" s="30">
        <v>149</v>
      </c>
      <c r="F33" s="30">
        <v>155.2</v>
      </c>
      <c r="G33" s="59">
        <v>603</v>
      </c>
      <c r="H33" s="30">
        <v>149.5</v>
      </c>
      <c r="I33" s="30">
        <v>146.2</v>
      </c>
      <c r="J33" s="30">
        <v>139.2</v>
      </c>
      <c r="K33" s="30">
        <v>147.8</v>
      </c>
      <c r="L33" s="59">
        <v>582.7</v>
      </c>
      <c r="M33" s="30">
        <v>138.6</v>
      </c>
      <c r="N33" s="30">
        <v>147.1</v>
      </c>
      <c r="O33" s="30">
        <v>138.7</v>
      </c>
      <c r="P33" s="30">
        <v>153.7</v>
      </c>
      <c r="Q33" s="59">
        <v>578</v>
      </c>
      <c r="R33" s="30">
        <v>149.9</v>
      </c>
      <c r="S33" s="30">
        <v>150.4</v>
      </c>
      <c r="T33" s="30">
        <v>143.8</v>
      </c>
      <c r="U33" s="30">
        <v>155.8</v>
      </c>
      <c r="V33" s="53">
        <f>R33+S33+T33+U33</f>
        <v>599.9000000000001</v>
      </c>
      <c r="W33" s="30">
        <v>150.3</v>
      </c>
      <c r="X33" s="30">
        <v>150.1</v>
      </c>
      <c r="Y33" s="30">
        <v>142.3</v>
      </c>
      <c r="Z33" s="30">
        <v>148.4</v>
      </c>
      <c r="AA33" s="53">
        <f>W33+X33+Y33+Z33</f>
        <v>591.1</v>
      </c>
      <c r="AB33" s="30">
        <v>141.5</v>
      </c>
      <c r="AC33" s="30">
        <v>151.3</v>
      </c>
      <c r="AD33" s="30">
        <v>148.1</v>
      </c>
    </row>
    <row r="34" spans="1:30" ht="12" customHeight="1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60">
        <v>204.3</v>
      </c>
      <c r="H34" s="31">
        <v>51.2</v>
      </c>
      <c r="I34" s="31">
        <v>48.4</v>
      </c>
      <c r="J34" s="31">
        <v>50.4</v>
      </c>
      <c r="K34" s="31">
        <v>50.1</v>
      </c>
      <c r="L34" s="60">
        <v>200.1</v>
      </c>
      <c r="M34" s="31">
        <v>43</v>
      </c>
      <c r="N34" s="31">
        <v>50.6</v>
      </c>
      <c r="O34" s="31">
        <v>49.9</v>
      </c>
      <c r="P34" s="31">
        <v>52.2</v>
      </c>
      <c r="Q34" s="60">
        <v>195</v>
      </c>
      <c r="R34" s="31">
        <v>50.5</v>
      </c>
      <c r="S34" s="31">
        <v>48.8</v>
      </c>
      <c r="T34" s="31">
        <v>53.7</v>
      </c>
      <c r="U34" s="31">
        <v>52.2</v>
      </c>
      <c r="V34" s="53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3">
        <f>W34+X34+Y34+Z34</f>
        <v>194</v>
      </c>
      <c r="AB34" s="31">
        <v>45.9</v>
      </c>
      <c r="AC34" s="31">
        <v>47.7</v>
      </c>
      <c r="AD34" s="31">
        <v>53.6</v>
      </c>
    </row>
    <row r="35" spans="1:31" ht="12" customHeight="1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60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60">
        <v>200.1</v>
      </c>
      <c r="M35" s="31">
        <v>43</v>
      </c>
      <c r="N35" s="31">
        <v>50.6</v>
      </c>
      <c r="O35" s="31">
        <v>49.9</v>
      </c>
      <c r="P35" s="31">
        <v>52.2</v>
      </c>
      <c r="Q35" s="60">
        <v>195</v>
      </c>
      <c r="R35" s="31">
        <v>50.5</v>
      </c>
      <c r="S35" s="31">
        <v>48.8</v>
      </c>
      <c r="T35" s="31">
        <v>53.7</v>
      </c>
      <c r="U35" s="31">
        <v>52.2</v>
      </c>
      <c r="V35" s="53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3">
        <f>W35+X35+Y35+Z35</f>
        <v>194</v>
      </c>
      <c r="AB35" s="31">
        <v>47.2</v>
      </c>
      <c r="AC35" s="31">
        <v>47.7</v>
      </c>
      <c r="AD35" s="31">
        <v>54.2</v>
      </c>
      <c r="AE35" s="46"/>
    </row>
    <row r="36" spans="1:30" s="35" customFormat="1" ht="12" customHeight="1">
      <c r="A36" s="32"/>
      <c r="B36" s="33" t="s">
        <v>29</v>
      </c>
      <c r="C36" s="34">
        <f>C35/C33</f>
        <v>0.2950034223134839</v>
      </c>
      <c r="D36" s="34">
        <f aca="true" t="shared" si="16" ref="D36:M36">D35/D33</f>
        <v>0.33159268929503916</v>
      </c>
      <c r="E36" s="34">
        <f t="shared" si="16"/>
        <v>0.38523489932885907</v>
      </c>
      <c r="F36" s="34">
        <f t="shared" si="16"/>
        <v>0.365979381443299</v>
      </c>
      <c r="G36" s="72">
        <f t="shared" si="16"/>
        <v>0.3451077943615257</v>
      </c>
      <c r="H36" s="34">
        <f t="shared" si="16"/>
        <v>0.3424749163879599</v>
      </c>
      <c r="I36" s="34">
        <f t="shared" si="16"/>
        <v>0.33105335157318744</v>
      </c>
      <c r="J36" s="34">
        <f t="shared" si="16"/>
        <v>0.3620689655172414</v>
      </c>
      <c r="K36" s="34">
        <f t="shared" si="16"/>
        <v>0.3389715832205683</v>
      </c>
      <c r="L36" s="72">
        <f t="shared" si="16"/>
        <v>0.34340140724214857</v>
      </c>
      <c r="M36" s="34">
        <f t="shared" si="16"/>
        <v>0.31024531024531027</v>
      </c>
      <c r="N36" s="34">
        <f aca="true" t="shared" si="17" ref="N36:T36">N35/N33</f>
        <v>0.3439836845683209</v>
      </c>
      <c r="O36" s="34">
        <f t="shared" si="17"/>
        <v>0.35976928622927185</v>
      </c>
      <c r="P36" s="34">
        <f t="shared" si="17"/>
        <v>0.339622641509434</v>
      </c>
      <c r="Q36" s="72">
        <f t="shared" si="17"/>
        <v>0.3373702422145329</v>
      </c>
      <c r="R36" s="34">
        <f t="shared" si="17"/>
        <v>0.33689126084056037</v>
      </c>
      <c r="S36" s="34">
        <f t="shared" si="17"/>
        <v>0.324468085106383</v>
      </c>
      <c r="T36" s="34">
        <f t="shared" si="17"/>
        <v>0.37343532684283726</v>
      </c>
      <c r="U36" s="34">
        <f aca="true" t="shared" si="18" ref="U36:AD36">U35/U33</f>
        <v>0.33504492939666236</v>
      </c>
      <c r="V36" s="72">
        <f t="shared" si="18"/>
        <v>0.3403900650108351</v>
      </c>
      <c r="W36" s="34">
        <f t="shared" si="18"/>
        <v>0.31536926147704586</v>
      </c>
      <c r="X36" s="34">
        <f t="shared" si="18"/>
        <v>0.3177881412391739</v>
      </c>
      <c r="Y36" s="34">
        <f t="shared" si="18"/>
        <v>0.36191145467322555</v>
      </c>
      <c r="Z36" s="34">
        <f t="shared" si="18"/>
        <v>0.31940700808625333</v>
      </c>
      <c r="AA36" s="72">
        <f t="shared" si="18"/>
        <v>0.32820165792590084</v>
      </c>
      <c r="AB36" s="34">
        <f t="shared" si="18"/>
        <v>0.3335689045936396</v>
      </c>
      <c r="AC36" s="34">
        <f t="shared" si="18"/>
        <v>0.3152676801057502</v>
      </c>
      <c r="AD36" s="34">
        <f t="shared" si="18"/>
        <v>0.3659689399054693</v>
      </c>
    </row>
    <row r="37" spans="1:30" ht="12" customHeight="1">
      <c r="A37" s="21" t="s">
        <v>30</v>
      </c>
      <c r="B37" s="29"/>
      <c r="C37" s="31">
        <v>20.1</v>
      </c>
      <c r="D37" s="31">
        <v>26.5</v>
      </c>
      <c r="E37" s="31">
        <v>34.8</v>
      </c>
      <c r="F37" s="31">
        <v>34</v>
      </c>
      <c r="G37" s="60">
        <v>115.9</v>
      </c>
      <c r="H37" s="31">
        <v>28.3</v>
      </c>
      <c r="I37" s="31">
        <v>26.2</v>
      </c>
      <c r="J37" s="31">
        <v>27.1</v>
      </c>
      <c r="K37" s="31">
        <v>25.3</v>
      </c>
      <c r="L37" s="60">
        <v>106.89999999999999</v>
      </c>
      <c r="M37" s="31">
        <v>18.9</v>
      </c>
      <c r="N37" s="31">
        <v>27.9</v>
      </c>
      <c r="O37" s="31">
        <v>27.4</v>
      </c>
      <c r="P37" s="31">
        <v>29.1</v>
      </c>
      <c r="Q37" s="60">
        <v>103</v>
      </c>
      <c r="R37" s="31">
        <v>27.7</v>
      </c>
      <c r="S37" s="31">
        <v>26</v>
      </c>
      <c r="T37" s="31">
        <v>31</v>
      </c>
      <c r="U37" s="31">
        <v>28.8</v>
      </c>
      <c r="V37" s="53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3">
        <f>W37+X37+Y37+Z37</f>
        <v>107</v>
      </c>
      <c r="AB37" s="31">
        <v>24.7</v>
      </c>
      <c r="AC37" s="31">
        <v>24.8</v>
      </c>
      <c r="AD37" s="31">
        <v>29.3</v>
      </c>
    </row>
    <row r="38" spans="1:31" ht="12" customHeight="1">
      <c r="A38" s="21" t="s">
        <v>31</v>
      </c>
      <c r="B38" s="29"/>
      <c r="C38" s="31">
        <v>21.400000000000002</v>
      </c>
      <c r="D38" s="31">
        <v>28.9</v>
      </c>
      <c r="E38" s="31">
        <v>34.8</v>
      </c>
      <c r="F38" s="31">
        <v>34</v>
      </c>
      <c r="G38" s="60">
        <v>119.6</v>
      </c>
      <c r="H38" s="31">
        <v>28.3</v>
      </c>
      <c r="I38" s="31">
        <v>26.2</v>
      </c>
      <c r="J38" s="31">
        <v>27.1</v>
      </c>
      <c r="K38" s="31">
        <v>25.3</v>
      </c>
      <c r="L38" s="60">
        <v>106.89999999999999</v>
      </c>
      <c r="M38" s="31">
        <v>18.9</v>
      </c>
      <c r="N38" s="31">
        <v>27.9</v>
      </c>
      <c r="O38" s="31">
        <v>27.4</v>
      </c>
      <c r="P38" s="31">
        <v>29.1</v>
      </c>
      <c r="Q38" s="60">
        <v>103</v>
      </c>
      <c r="R38" s="31">
        <v>27.7</v>
      </c>
      <c r="S38" s="31">
        <v>26</v>
      </c>
      <c r="T38" s="31">
        <v>31</v>
      </c>
      <c r="U38" s="31">
        <v>28.8</v>
      </c>
      <c r="V38" s="53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3">
        <f>W38+X38+Y38+Z38</f>
        <v>107</v>
      </c>
      <c r="AB38" s="31">
        <v>26</v>
      </c>
      <c r="AC38" s="31">
        <v>24.8</v>
      </c>
      <c r="AD38" s="31">
        <v>29.9</v>
      </c>
      <c r="AE38" s="46"/>
    </row>
    <row r="39" spans="1:30" s="35" customFormat="1" ht="12" customHeight="1">
      <c r="A39" s="32"/>
      <c r="B39" s="33" t="s">
        <v>32</v>
      </c>
      <c r="C39" s="34">
        <f>C38/C33</f>
        <v>0.14647501711156743</v>
      </c>
      <c r="D39" s="34">
        <f aca="true" t="shared" si="19" ref="D39:M39">D38/D33</f>
        <v>0.18864229765013055</v>
      </c>
      <c r="E39" s="34">
        <f t="shared" si="19"/>
        <v>0.23355704697986576</v>
      </c>
      <c r="F39" s="34">
        <f t="shared" si="19"/>
        <v>0.21907216494845363</v>
      </c>
      <c r="G39" s="72">
        <f t="shared" si="19"/>
        <v>0.19834162520729684</v>
      </c>
      <c r="H39" s="34">
        <f t="shared" si="19"/>
        <v>0.18929765886287625</v>
      </c>
      <c r="I39" s="34">
        <f t="shared" si="19"/>
        <v>0.17920656634746923</v>
      </c>
      <c r="J39" s="34">
        <f t="shared" si="19"/>
        <v>0.19468390804597704</v>
      </c>
      <c r="K39" s="34">
        <f t="shared" si="19"/>
        <v>0.17117726657645466</v>
      </c>
      <c r="L39" s="72">
        <f t="shared" si="19"/>
        <v>0.18345632400892395</v>
      </c>
      <c r="M39" s="34">
        <f t="shared" si="19"/>
        <v>0.13636363636363635</v>
      </c>
      <c r="N39" s="34">
        <f aca="true" t="shared" si="20" ref="N39:S39">N38/N33</f>
        <v>0.18966689326988442</v>
      </c>
      <c r="O39" s="34">
        <f t="shared" si="20"/>
        <v>0.197548666186013</v>
      </c>
      <c r="P39" s="34">
        <f t="shared" si="20"/>
        <v>0.18932986337020172</v>
      </c>
      <c r="Q39" s="72">
        <f t="shared" si="20"/>
        <v>0.1782006920415225</v>
      </c>
      <c r="R39" s="34">
        <f t="shared" si="20"/>
        <v>0.1847898599066044</v>
      </c>
      <c r="S39" s="34">
        <f t="shared" si="20"/>
        <v>0.1728723404255319</v>
      </c>
      <c r="T39" s="34">
        <f aca="true" t="shared" si="21" ref="T39:AD39">T38/T33</f>
        <v>0.21557719054242</v>
      </c>
      <c r="U39" s="34">
        <f t="shared" si="21"/>
        <v>0.18485237483953787</v>
      </c>
      <c r="V39" s="72">
        <f t="shared" si="21"/>
        <v>0.18919819969994997</v>
      </c>
      <c r="W39" s="34">
        <f t="shared" si="21"/>
        <v>0.1650033266799734</v>
      </c>
      <c r="X39" s="34">
        <f t="shared" si="21"/>
        <v>0.1752165223184544</v>
      </c>
      <c r="Y39" s="34">
        <f t="shared" si="21"/>
        <v>0.21152494729444835</v>
      </c>
      <c r="Z39" s="34">
        <f t="shared" si="21"/>
        <v>0.1738544474393531</v>
      </c>
      <c r="AA39" s="72">
        <f t="shared" si="21"/>
        <v>0.18101844019624427</v>
      </c>
      <c r="AB39" s="34">
        <f t="shared" si="21"/>
        <v>0.18374558303886926</v>
      </c>
      <c r="AC39" s="34">
        <f t="shared" si="21"/>
        <v>0.16391275611368142</v>
      </c>
      <c r="AD39" s="34">
        <f t="shared" si="21"/>
        <v>0.20189061444969614</v>
      </c>
    </row>
    <row r="40" spans="1:30" ht="12" customHeight="1">
      <c r="A40" s="21" t="s">
        <v>42</v>
      </c>
      <c r="B40" s="29"/>
      <c r="C40" s="31">
        <v>17</v>
      </c>
      <c r="D40" s="31">
        <v>18.5</v>
      </c>
      <c r="E40" s="31">
        <v>18.6</v>
      </c>
      <c r="F40" s="31">
        <v>28</v>
      </c>
      <c r="G40" s="60">
        <v>82.1</v>
      </c>
      <c r="H40" s="31">
        <v>15.6</v>
      </c>
      <c r="I40" s="31">
        <v>17.4</v>
      </c>
      <c r="J40" s="31">
        <v>18.8</v>
      </c>
      <c r="K40" s="31">
        <v>27.7</v>
      </c>
      <c r="L40" s="60">
        <v>79.5</v>
      </c>
      <c r="M40" s="31">
        <v>15.2</v>
      </c>
      <c r="N40" s="31">
        <v>19</v>
      </c>
      <c r="O40" s="31">
        <v>16</v>
      </c>
      <c r="P40" s="31">
        <v>25</v>
      </c>
      <c r="Q40" s="60">
        <v>76</v>
      </c>
      <c r="R40" s="31">
        <v>18</v>
      </c>
      <c r="S40" s="31">
        <v>22</v>
      </c>
      <c r="T40" s="31">
        <v>17</v>
      </c>
      <c r="U40" s="31">
        <v>21</v>
      </c>
      <c r="V40" s="53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3">
        <f>W40+X40+Y40+Z40-1</f>
        <v>79.9</v>
      </c>
      <c r="AB40" s="31">
        <v>20.2</v>
      </c>
      <c r="AC40" s="31">
        <v>21.7</v>
      </c>
      <c r="AD40" s="31">
        <v>24.1</v>
      </c>
    </row>
    <row r="41" spans="1:30" ht="13.5" customHeight="1">
      <c r="A41" s="8" t="s">
        <v>61</v>
      </c>
      <c r="B41" s="10"/>
      <c r="C41" s="10"/>
      <c r="D41" s="10"/>
      <c r="E41" s="10"/>
      <c r="F41" s="10"/>
      <c r="G41" s="51"/>
      <c r="H41" s="10"/>
      <c r="I41" s="10"/>
      <c r="J41" s="10"/>
      <c r="K41" s="10"/>
      <c r="L41" s="51"/>
      <c r="M41" s="10"/>
      <c r="N41" s="10"/>
      <c r="O41" s="10"/>
      <c r="P41" s="10"/>
      <c r="Q41" s="51"/>
      <c r="R41" s="10"/>
      <c r="S41" s="10"/>
      <c r="T41" s="10"/>
      <c r="U41" s="10"/>
      <c r="V41" s="51"/>
      <c r="W41" s="10"/>
      <c r="X41" s="10"/>
      <c r="Y41" s="10"/>
      <c r="Z41" s="10"/>
      <c r="AA41" s="51"/>
      <c r="AB41" s="10"/>
      <c r="AC41" s="10"/>
      <c r="AD41" s="10"/>
    </row>
    <row r="42" spans="1:30" ht="12" customHeight="1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59">
        <v>98.3</v>
      </c>
      <c r="H42" s="30">
        <v>20.7</v>
      </c>
      <c r="I42" s="30">
        <v>21.2</v>
      </c>
      <c r="J42" s="30">
        <v>21.4</v>
      </c>
      <c r="K42" s="30">
        <v>20.8</v>
      </c>
      <c r="L42" s="59">
        <v>84.1</v>
      </c>
      <c r="M42" s="39">
        <v>20.7</v>
      </c>
      <c r="N42" s="39">
        <v>23</v>
      </c>
      <c r="O42" s="39">
        <v>22.8</v>
      </c>
      <c r="P42" s="39">
        <v>23.3</v>
      </c>
      <c r="Q42" s="78">
        <v>89.9</v>
      </c>
      <c r="R42" s="39">
        <v>21.4</v>
      </c>
      <c r="S42" s="39">
        <v>25.5</v>
      </c>
      <c r="T42" s="39">
        <v>26.6</v>
      </c>
      <c r="U42" s="39">
        <v>26.3</v>
      </c>
      <c r="V42" s="53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3">
        <f>W42+X42+Y42+Z42</f>
        <v>111.9</v>
      </c>
      <c r="AB42" s="39">
        <v>21.3</v>
      </c>
      <c r="AC42" s="39">
        <v>23.7</v>
      </c>
      <c r="AD42" s="39">
        <v>25.4</v>
      </c>
    </row>
    <row r="43" spans="1:30" ht="12" customHeight="1">
      <c r="A43" s="21" t="s">
        <v>26</v>
      </c>
      <c r="C43" s="30">
        <v>8.8</v>
      </c>
      <c r="D43" s="30">
        <v>10.1</v>
      </c>
      <c r="E43" s="30">
        <v>9.1</v>
      </c>
      <c r="F43" s="30">
        <v>9.2</v>
      </c>
      <c r="G43" s="59">
        <v>37.2</v>
      </c>
      <c r="H43" s="30">
        <v>7.4</v>
      </c>
      <c r="I43" s="30">
        <v>7.6</v>
      </c>
      <c r="J43" s="30">
        <v>7.4</v>
      </c>
      <c r="K43" s="30">
        <v>6.6</v>
      </c>
      <c r="L43" s="59">
        <v>29</v>
      </c>
      <c r="M43" s="39">
        <v>6.2</v>
      </c>
      <c r="N43" s="39">
        <v>6.4</v>
      </c>
      <c r="O43" s="39">
        <v>7.4</v>
      </c>
      <c r="P43" s="39">
        <v>5.3</v>
      </c>
      <c r="Q43" s="78">
        <v>25.3</v>
      </c>
      <c r="R43" s="39">
        <v>5.1</v>
      </c>
      <c r="S43" s="39">
        <v>6.7</v>
      </c>
      <c r="T43" s="39">
        <v>8</v>
      </c>
      <c r="U43" s="39">
        <v>7.1</v>
      </c>
      <c r="V43" s="53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3">
        <f>W43+X43+Y43+Z43</f>
        <v>29.200000000000003</v>
      </c>
      <c r="AB43" s="39">
        <v>5</v>
      </c>
      <c r="AC43" s="39">
        <v>6.7</v>
      </c>
      <c r="AD43" s="39">
        <v>6.9</v>
      </c>
    </row>
    <row r="44" spans="1:30" ht="12" customHeight="1">
      <c r="A44" s="21" t="s">
        <v>28</v>
      </c>
      <c r="C44" s="30">
        <f aca="true" t="shared" si="22" ref="C44:L44">C43</f>
        <v>8.8</v>
      </c>
      <c r="D44" s="30">
        <f t="shared" si="22"/>
        <v>10.1</v>
      </c>
      <c r="E44" s="30">
        <f t="shared" si="22"/>
        <v>9.1</v>
      </c>
      <c r="F44" s="30">
        <f t="shared" si="22"/>
        <v>9.2</v>
      </c>
      <c r="G44" s="59">
        <f t="shared" si="22"/>
        <v>37.2</v>
      </c>
      <c r="H44" s="30">
        <f t="shared" si="22"/>
        <v>7.4</v>
      </c>
      <c r="I44" s="30">
        <f t="shared" si="22"/>
        <v>7.6</v>
      </c>
      <c r="J44" s="30">
        <f t="shared" si="22"/>
        <v>7.4</v>
      </c>
      <c r="K44" s="30">
        <f t="shared" si="22"/>
        <v>6.6</v>
      </c>
      <c r="L44" s="59">
        <f t="shared" si="22"/>
        <v>29</v>
      </c>
      <c r="M44" s="30">
        <v>6.2</v>
      </c>
      <c r="N44" s="30">
        <v>6.4</v>
      </c>
      <c r="O44" s="30">
        <v>7.4</v>
      </c>
      <c r="P44" s="30">
        <v>5.3</v>
      </c>
      <c r="Q44" s="59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3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3">
        <f>W44+X44+Y44+Z44</f>
        <v>29.200000000000003</v>
      </c>
      <c r="AB44" s="39">
        <v>5</v>
      </c>
      <c r="AC44" s="39">
        <v>6.7</v>
      </c>
      <c r="AD44" s="39">
        <v>6.9</v>
      </c>
    </row>
    <row r="45" spans="1:30" s="35" customFormat="1" ht="12" customHeight="1">
      <c r="A45" s="32"/>
      <c r="B45" s="33" t="s">
        <v>48</v>
      </c>
      <c r="C45" s="34">
        <f>C44/C42</f>
        <v>0.3636363636363637</v>
      </c>
      <c r="D45" s="34">
        <f>D44/D42</f>
        <v>0.38846153846153847</v>
      </c>
      <c r="E45" s="34">
        <f>E44/E42</f>
        <v>0.3669354838709677</v>
      </c>
      <c r="F45" s="34">
        <f>F44/F42</f>
        <v>0.3948497854077253</v>
      </c>
      <c r="G45" s="72">
        <f aca="true" t="shared" si="23" ref="G45:L45">G44/G42</f>
        <v>0.3784333672431333</v>
      </c>
      <c r="H45" s="34">
        <f t="shared" si="23"/>
        <v>0.35748792270531404</v>
      </c>
      <c r="I45" s="34">
        <f t="shared" si="23"/>
        <v>0.3584905660377358</v>
      </c>
      <c r="J45" s="34">
        <f t="shared" si="23"/>
        <v>0.3457943925233645</v>
      </c>
      <c r="K45" s="34">
        <f t="shared" si="23"/>
        <v>0.3173076923076923</v>
      </c>
      <c r="L45" s="72">
        <f t="shared" si="23"/>
        <v>0.3448275862068966</v>
      </c>
      <c r="M45" s="34">
        <f aca="true" t="shared" si="24" ref="M45:U45">M44/M42</f>
        <v>0.2995169082125604</v>
      </c>
      <c r="N45" s="34">
        <f t="shared" si="24"/>
        <v>0.2782608695652174</v>
      </c>
      <c r="O45" s="34">
        <f t="shared" si="24"/>
        <v>0.32456140350877194</v>
      </c>
      <c r="P45" s="34">
        <f t="shared" si="24"/>
        <v>0.22746781115879827</v>
      </c>
      <c r="Q45" s="72">
        <f t="shared" si="24"/>
        <v>0.28142380422691876</v>
      </c>
      <c r="R45" s="34">
        <f t="shared" si="24"/>
        <v>0.29906542056074764</v>
      </c>
      <c r="S45" s="34">
        <f t="shared" si="24"/>
        <v>0.2627450980392157</v>
      </c>
      <c r="T45" s="34">
        <f t="shared" si="24"/>
        <v>0.3007518796992481</v>
      </c>
      <c r="U45" s="34">
        <f t="shared" si="24"/>
        <v>0.26996197718631176</v>
      </c>
      <c r="V45" s="72">
        <f aca="true" t="shared" si="25" ref="V45:AD45">V44/V42</f>
        <v>0.2825651302605211</v>
      </c>
      <c r="W45" s="34">
        <f t="shared" si="25"/>
        <v>0.2701612903225806</v>
      </c>
      <c r="X45" s="34">
        <f t="shared" si="25"/>
        <v>0.2724014336917563</v>
      </c>
      <c r="Y45" s="34">
        <f t="shared" si="25"/>
        <v>0.2483221476510067</v>
      </c>
      <c r="Z45" s="34">
        <f t="shared" si="25"/>
        <v>0.25510204081632654</v>
      </c>
      <c r="AA45" s="72">
        <f t="shared" si="25"/>
        <v>0.2609472743521001</v>
      </c>
      <c r="AB45" s="34">
        <f t="shared" si="25"/>
        <v>0.2347417840375587</v>
      </c>
      <c r="AC45" s="34">
        <f t="shared" si="25"/>
        <v>0.28270042194092826</v>
      </c>
      <c r="AD45" s="34">
        <f t="shared" si="25"/>
        <v>0.27165354330708663</v>
      </c>
    </row>
    <row r="46" spans="1:30" ht="12" customHeight="1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59">
        <v>24.7</v>
      </c>
      <c r="H46" s="30">
        <v>4.5</v>
      </c>
      <c r="I46" s="30">
        <v>4.8</v>
      </c>
      <c r="J46" s="30">
        <v>4.6</v>
      </c>
      <c r="K46" s="30">
        <v>3.8</v>
      </c>
      <c r="L46" s="59">
        <v>17.7</v>
      </c>
      <c r="M46" s="39">
        <v>3.4</v>
      </c>
      <c r="N46" s="39">
        <v>3.7</v>
      </c>
      <c r="O46" s="39">
        <v>4.7</v>
      </c>
      <c r="P46" s="39">
        <v>2.4</v>
      </c>
      <c r="Q46" s="78">
        <v>14.1</v>
      </c>
      <c r="R46" s="39">
        <v>2.2</v>
      </c>
      <c r="S46" s="39">
        <v>3.8</v>
      </c>
      <c r="T46" s="39">
        <v>5.1</v>
      </c>
      <c r="U46" s="39">
        <v>4.2</v>
      </c>
      <c r="V46" s="53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3">
        <f>W46+X46+Y46+Z46</f>
        <v>17.4</v>
      </c>
      <c r="AB46" s="39">
        <v>2</v>
      </c>
      <c r="AC46" s="39">
        <v>3.9</v>
      </c>
      <c r="AD46" s="39">
        <v>4.1</v>
      </c>
    </row>
    <row r="47" spans="1:30" ht="12" customHeight="1">
      <c r="A47" s="21" t="s">
        <v>31</v>
      </c>
      <c r="C47" s="30">
        <f aca="true" t="shared" si="26" ref="C47:L47">C46</f>
        <v>5.2</v>
      </c>
      <c r="D47" s="30">
        <f t="shared" si="26"/>
        <v>6.7</v>
      </c>
      <c r="E47" s="30">
        <f t="shared" si="26"/>
        <v>6.4</v>
      </c>
      <c r="F47" s="30">
        <f t="shared" si="26"/>
        <v>6.4</v>
      </c>
      <c r="G47" s="59">
        <f t="shared" si="26"/>
        <v>24.7</v>
      </c>
      <c r="H47" s="30">
        <f t="shared" si="26"/>
        <v>4.5</v>
      </c>
      <c r="I47" s="30">
        <f t="shared" si="26"/>
        <v>4.8</v>
      </c>
      <c r="J47" s="30">
        <f t="shared" si="26"/>
        <v>4.6</v>
      </c>
      <c r="K47" s="30">
        <f t="shared" si="26"/>
        <v>3.8</v>
      </c>
      <c r="L47" s="59">
        <f t="shared" si="26"/>
        <v>17.7</v>
      </c>
      <c r="M47" s="30">
        <v>3.4</v>
      </c>
      <c r="N47" s="30">
        <v>3.7</v>
      </c>
      <c r="O47" s="30">
        <v>4.7</v>
      </c>
      <c r="P47" s="30">
        <v>2.4</v>
      </c>
      <c r="Q47" s="59">
        <v>14.1</v>
      </c>
      <c r="R47" s="39">
        <v>3.5</v>
      </c>
      <c r="S47" s="39">
        <v>3.8</v>
      </c>
      <c r="T47" s="39">
        <v>5.1</v>
      </c>
      <c r="U47" s="39">
        <v>4.2</v>
      </c>
      <c r="V47" s="53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3">
        <f>W47+X47+Y47+Z47</f>
        <v>17.4</v>
      </c>
      <c r="AB47" s="39">
        <v>2</v>
      </c>
      <c r="AC47" s="39">
        <v>3.9</v>
      </c>
      <c r="AD47" s="39">
        <v>4.1</v>
      </c>
    </row>
    <row r="48" spans="1:30" s="35" customFormat="1" ht="12" customHeight="1">
      <c r="A48" s="32"/>
      <c r="B48" s="33" t="s">
        <v>49</v>
      </c>
      <c r="C48" s="34">
        <f>C47/C42</f>
        <v>0.21487603305785125</v>
      </c>
      <c r="D48" s="34">
        <f>D47/D42</f>
        <v>0.2576923076923077</v>
      </c>
      <c r="E48" s="34">
        <f>E47/E42</f>
        <v>0.25806451612903225</v>
      </c>
      <c r="F48" s="34">
        <f>F47/F42</f>
        <v>0.27467811158798283</v>
      </c>
      <c r="G48" s="72">
        <f aca="true" t="shared" si="27" ref="G48:U48">G47/G42</f>
        <v>0.25127161749745675</v>
      </c>
      <c r="H48" s="34">
        <f t="shared" si="27"/>
        <v>0.21739130434782608</v>
      </c>
      <c r="I48" s="34">
        <f t="shared" si="27"/>
        <v>0.22641509433962265</v>
      </c>
      <c r="J48" s="34">
        <f t="shared" si="27"/>
        <v>0.21495327102803738</v>
      </c>
      <c r="K48" s="34">
        <f t="shared" si="27"/>
        <v>0.18269230769230768</v>
      </c>
      <c r="L48" s="72">
        <f t="shared" si="27"/>
        <v>0.21046373365041618</v>
      </c>
      <c r="M48" s="34">
        <f t="shared" si="27"/>
        <v>0.1642512077294686</v>
      </c>
      <c r="N48" s="34">
        <f t="shared" si="27"/>
        <v>0.16086956521739132</v>
      </c>
      <c r="O48" s="34">
        <f t="shared" si="27"/>
        <v>0.20614035087719298</v>
      </c>
      <c r="P48" s="34">
        <f t="shared" si="27"/>
        <v>0.10300429184549356</v>
      </c>
      <c r="Q48" s="72">
        <f t="shared" si="27"/>
        <v>0.1568409343715239</v>
      </c>
      <c r="R48" s="34">
        <f t="shared" si="27"/>
        <v>0.1635514018691589</v>
      </c>
      <c r="S48" s="34">
        <f t="shared" si="27"/>
        <v>0.14901960784313725</v>
      </c>
      <c r="T48" s="34">
        <f t="shared" si="27"/>
        <v>0.19172932330827067</v>
      </c>
      <c r="U48" s="34">
        <f t="shared" si="27"/>
        <v>0.1596958174904943</v>
      </c>
      <c r="V48" s="72">
        <f aca="true" t="shared" si="28" ref="V48:AD48">V47/V42</f>
        <v>0.1663326653306613</v>
      </c>
      <c r="W48" s="34">
        <f t="shared" si="28"/>
        <v>0.14919354838709678</v>
      </c>
      <c r="X48" s="34">
        <f t="shared" si="28"/>
        <v>0.16845878136200718</v>
      </c>
      <c r="Y48" s="34">
        <f t="shared" si="28"/>
        <v>0.15100671140939598</v>
      </c>
      <c r="Z48" s="34">
        <f t="shared" si="28"/>
        <v>0.15306122448979592</v>
      </c>
      <c r="AA48" s="72">
        <f t="shared" si="28"/>
        <v>0.1554959785522788</v>
      </c>
      <c r="AB48" s="34">
        <f t="shared" si="28"/>
        <v>0.09389671361502347</v>
      </c>
      <c r="AC48" s="34">
        <f t="shared" si="28"/>
        <v>0.16455696202531644</v>
      </c>
      <c r="AD48" s="34">
        <f t="shared" si="28"/>
        <v>0.16141732283464566</v>
      </c>
    </row>
    <row r="49" spans="1:30" ht="12" customHeight="1">
      <c r="A49" s="21" t="s">
        <v>42</v>
      </c>
      <c r="C49" s="30">
        <v>2.3</v>
      </c>
      <c r="D49" s="30">
        <v>3.1</v>
      </c>
      <c r="E49" s="30">
        <v>3.8</v>
      </c>
      <c r="F49" s="30">
        <v>5.9</v>
      </c>
      <c r="G49" s="80">
        <v>15</v>
      </c>
      <c r="H49" s="30">
        <v>1.7</v>
      </c>
      <c r="I49" s="30">
        <v>1.4</v>
      </c>
      <c r="J49" s="30">
        <v>1.2</v>
      </c>
      <c r="K49" s="30">
        <v>2.6</v>
      </c>
      <c r="L49" s="80">
        <v>6.8999999999999995</v>
      </c>
      <c r="M49" s="39">
        <v>1.8</v>
      </c>
      <c r="N49" s="39">
        <v>2.7</v>
      </c>
      <c r="O49" s="39">
        <v>2.4</v>
      </c>
      <c r="P49" s="39">
        <v>4.6</v>
      </c>
      <c r="Q49" s="79">
        <v>11.5</v>
      </c>
      <c r="R49" s="39">
        <v>2.6</v>
      </c>
      <c r="S49" s="39">
        <v>2.5</v>
      </c>
      <c r="T49" s="39">
        <v>1.5</v>
      </c>
      <c r="U49" s="39">
        <v>4.8</v>
      </c>
      <c r="V49" s="77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7">
        <f>W49+X49+Y49+Z49</f>
        <v>9.6</v>
      </c>
      <c r="AB49" s="39">
        <v>2.5</v>
      </c>
      <c r="AC49" s="39">
        <v>2.9</v>
      </c>
      <c r="AD49" s="39">
        <v>7</v>
      </c>
    </row>
    <row r="50" spans="1:30" ht="13.5" customHeight="1">
      <c r="A50" s="71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12" ht="12">
      <c r="A51" s="3" t="s">
        <v>52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3" t="s">
        <v>76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30" s="41" customFormat="1" ht="1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  <c r="AD53" s="43"/>
    </row>
    <row r="54" spans="2:12" ht="1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V15 V6 V39 V22 V45 V48 AA15 AA39 AA45 AA48 AA6 AA8 AA11 AA27 AA30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Laisi Jyrki</cp:lastModifiedBy>
  <cp:lastPrinted>2011-10-20T17:52:41Z</cp:lastPrinted>
  <dcterms:created xsi:type="dcterms:W3CDTF">2009-03-09T14:35:18Z</dcterms:created>
  <dcterms:modified xsi:type="dcterms:W3CDTF">2013-10-17T01:15:14Z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